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福祉部(暗号化)\障害者福祉課(暗号化)\02 各事業データ\14 移動支援\11 単価表・様式エクセル\R7単価改正\R7_HP\"/>
    </mc:Choice>
  </mc:AlternateContent>
  <bookViews>
    <workbookView xWindow="0" yWindow="0" windowWidth="20160" windowHeight="6585"/>
  </bookViews>
  <sheets>
    <sheet name="明細書（身体介護を伴わない）" sheetId="1" r:id="rId1"/>
    <sheet name="➀身体介護を伴わない移動支援・単一" sheetId="2" r:id="rId2"/>
    <sheet name="②身体介護を伴わない移動支援・複合（深夜＆夜間早朝）" sheetId="3" r:id="rId3"/>
    <sheet name="③身体介護を伴わない移動支援・複合（夜間早朝＆日中）" sheetId="4" r:id="rId4"/>
    <sheet name="④身体介護を伴わない移動支援・複合（日中＆夜間早朝）" sheetId="5" r:id="rId5"/>
    <sheet name="⑤身体介護を伴わない移動支援・複合（夜間早朝＆深夜）" sheetId="6" r:id="rId6"/>
    <sheet name="⑥身体介護を伴わない移動支援・複合（早朝＆日中&amp;夜間）" sheetId="7" r:id="rId7"/>
    <sheet name="⑦身体介護を伴わない移動支援・複合（日中＆夜間＆深夜）" sheetId="8" r:id="rId8"/>
    <sheet name="基本・単一" sheetId="9" r:id="rId9"/>
    <sheet name="基本・複合" sheetId="10" r:id="rId10"/>
    <sheet name="基本（介護無）・単一" sheetId="11" r:id="rId11"/>
    <sheet name="基本（介護無）・複合" sheetId="12" r:id="rId12"/>
  </sheets>
  <definedNames>
    <definedName name="_1_" localSheetId="10">'基本（介護無）・単一'!$A$1:$N$24</definedName>
    <definedName name="_10_" localSheetId="5">'⑤身体介護を伴わない移動支援・複合（夜間早朝＆深夜）'!$B$1:$T$48</definedName>
    <definedName name="_11_" localSheetId="3">'③身体介護を伴わない移動支援・複合（夜間早朝＆日中）'!$B$1:$T$108</definedName>
    <definedName name="_12_" localSheetId="0">'明細書（身体介護を伴わない）'!$B$2:$BW$58</definedName>
    <definedName name="_13_" localSheetId="11">'基本（介護無）・複合'!$1:$3</definedName>
    <definedName name="_14_" localSheetId="8">基本・単一!$1:$3</definedName>
    <definedName name="_15_" localSheetId="9">基本・複合!$1:$3</definedName>
    <definedName name="_16_" localSheetId="1">'➀身体介護を伴わない移動支援・単一'!$1:$3</definedName>
    <definedName name="_17_" localSheetId="2">'②身体介護を伴わない移動支援・複合（深夜＆夜間早朝）'!$1:$3</definedName>
    <definedName name="_18_" localSheetId="6">'⑥身体介護を伴わない移動支援・複合（早朝＆日中&amp;夜間）'!$1:$3</definedName>
    <definedName name="_19_" localSheetId="7">'⑦身体介護を伴わない移動支援・複合（日中＆夜間＆深夜）'!$1:$3</definedName>
    <definedName name="_2_" localSheetId="11">'基本（介護無）・複合'!$A$1:$O$108</definedName>
    <definedName name="_20_" localSheetId="4">'④身体介護を伴わない移動支援・複合（日中＆夜間早朝）'!$1:$3</definedName>
    <definedName name="_21_" localSheetId="5">'⑤身体介護を伴わない移動支援・複合（夜間早朝＆深夜）'!$1:$3</definedName>
    <definedName name="_22_" localSheetId="3">'③身体介護を伴わない移動支援・複合（夜間早朝＆日中）'!$1:$3</definedName>
    <definedName name="_23_" localSheetId="0" hidden="1">'明細書（身体介護を伴わない）'!#REF!</definedName>
    <definedName name="_3_" localSheetId="8">基本・単一!$A$1:$N$24</definedName>
    <definedName name="_4_" localSheetId="9">基本・複合!$A$1:$O$25</definedName>
    <definedName name="_5_" localSheetId="1">'➀身体介護を伴わない移動支援・単一'!$B$1:$O$46</definedName>
    <definedName name="_6_" localSheetId="2">'②身体介護を伴わない移動支援・複合（深夜＆夜間早朝）'!$B$1:$T$68</definedName>
    <definedName name="_7_" localSheetId="6">'⑥身体介護を伴わない移動支援・複合（早朝＆日中&amp;夜間）'!$B$1:$X$32</definedName>
    <definedName name="_8_" localSheetId="7">'⑦身体介護を伴わない移動支援・複合（日中＆夜間＆深夜）'!$B$1:$X$97</definedName>
    <definedName name="_9_" localSheetId="4">'④身体介護を伴わない移動支援・複合（日中＆夜間早朝）'!$B$1:$T$192</definedName>
    <definedName name="_xlnm._FilterDatabase" localSheetId="1" hidden="1">'➀身体介護を伴わない移動支援・単一'!$A$1:$O$46</definedName>
    <definedName name="_xlnm._FilterDatabase" localSheetId="2" hidden="1">'②身体介護を伴わない移動支援・複合（深夜＆夜間早朝）'!$A$1:$T$68</definedName>
    <definedName name="_xlnm._FilterDatabase" localSheetId="3" hidden="1">'③身体介護を伴わない移動支援・複合（夜間早朝＆日中）'!$A$1:$T$108</definedName>
    <definedName name="_xlnm._FilterDatabase" localSheetId="4" hidden="1">'④身体介護を伴わない移動支援・複合（日中＆夜間早朝）'!$A$1:$T$192</definedName>
    <definedName name="_xlnm._FilterDatabase" localSheetId="5" hidden="1">'⑤身体介護を伴わない移動支援・複合（夜間早朝＆深夜）'!$A$1:$T$48</definedName>
    <definedName name="_xlnm._FilterDatabase" localSheetId="6" hidden="1">'⑥身体介護を伴わない移動支援・複合（早朝＆日中&amp;夜間）'!$A$1:$X$32</definedName>
    <definedName name="_xlnm._FilterDatabase" localSheetId="7" hidden="1">'⑦身体介護を伴わない移動支援・複合（日中＆夜間＆深夜）'!$A$1:$X$97</definedName>
    <definedName name="_xlnm.Print_Area" localSheetId="1">'➀身体介護を伴わない移動支援・単一'!$B$1:$O$46</definedName>
    <definedName name="_xlnm.Print_Area" localSheetId="2">'②身体介護を伴わない移動支援・複合（深夜＆夜間早朝）'!$B$1:$T$68</definedName>
    <definedName name="_xlnm.Print_Area" localSheetId="3">'③身体介護を伴わない移動支援・複合（夜間早朝＆日中）'!$B$1:$T$108</definedName>
    <definedName name="_xlnm.Print_Area" localSheetId="4">'④身体介護を伴わない移動支援・複合（日中＆夜間早朝）'!$B$1:$T$192</definedName>
    <definedName name="_xlnm.Print_Area" localSheetId="5">'⑤身体介護を伴わない移動支援・複合（夜間早朝＆深夜）'!$B$1:$T$48</definedName>
    <definedName name="_xlnm.Print_Area" localSheetId="6">'⑥身体介護を伴わない移動支援・複合（早朝＆日中&amp;夜間）'!$B$1:$X$32</definedName>
    <definedName name="_xlnm.Print_Area" localSheetId="7">'⑦身体介護を伴わない移動支援・複合（日中＆夜間＆深夜）'!$B$1:$X$97</definedName>
    <definedName name="_xlnm.Print_Area" localSheetId="0">'明細書（身体介護を伴わない）'!$A$1:$BW$58</definedName>
    <definedName name="_xlnm.Print_Titles" localSheetId="2">'②身体介護を伴わない移動支援・複合（深夜＆夜間早朝）'!$1:$3</definedName>
    <definedName name="_xlnm.Print_Titles" localSheetId="3">'③身体介護を伴わない移動支援・複合（夜間早朝＆日中）'!$1:$3</definedName>
    <definedName name="_xlnm.Print_Titles" localSheetId="4">'④身体介護を伴わない移動支援・複合（日中＆夜間早朝）'!$1:$3</definedName>
    <definedName name="_xlnm.Print_Titles" localSheetId="5">'⑤身体介護を伴わない移動支援・複合（夜間早朝＆深夜）'!$1:$3</definedName>
    <definedName name="_xlnm.Print_Titles" localSheetId="6">'⑥身体介護を伴わない移動支援・複合（早朝＆日中&amp;夜間）'!$1:$3</definedName>
    <definedName name="_xlnm.Print_Titles" localSheetId="7">'⑦身体介護を伴わない移動支援・複合（日中＆夜間＆深夜）'!$1:$3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56" i="1" l="1"/>
  <c r="AH56" i="1"/>
  <c r="I5" i="8"/>
  <c r="BV55" i="1" s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4" i="8"/>
  <c r="BV54" i="1"/>
  <c r="AH54" i="1"/>
  <c r="CB10" i="1"/>
  <c r="CA10" i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4" i="7"/>
  <c r="BV53" i="1" s="1"/>
  <c r="BV52" i="1"/>
  <c r="AH52" i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" i="6"/>
  <c r="BV51" i="1" s="1"/>
  <c r="BV42" i="1"/>
  <c r="BV43" i="1"/>
  <c r="BV44" i="1"/>
  <c r="BV45" i="1"/>
  <c r="BV46" i="1"/>
  <c r="BV47" i="1"/>
  <c r="BV48" i="1"/>
  <c r="BV49" i="1"/>
  <c r="BV50" i="1"/>
  <c r="AH50" i="1"/>
  <c r="AH49" i="1"/>
  <c r="AH48" i="1"/>
  <c r="AH47" i="1"/>
  <c r="AH46" i="1"/>
  <c r="AH45" i="1"/>
  <c r="AH44" i="1"/>
  <c r="AH43" i="1"/>
  <c r="AH42" i="1"/>
  <c r="BV40" i="1"/>
  <c r="BV39" i="1"/>
  <c r="AH40" i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4" i="4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4" i="5"/>
  <c r="BV41" i="1" s="1"/>
  <c r="BV38" i="1"/>
  <c r="AH38" i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4" i="3"/>
  <c r="BV37" i="1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 s="1"/>
  <c r="H44" i="3"/>
  <c r="H45" i="3" s="1"/>
  <c r="H49" i="3"/>
  <c r="H50" i="3" s="1"/>
  <c r="H54" i="3"/>
  <c r="H55" i="3" s="1"/>
  <c r="H58" i="3"/>
  <c r="H59" i="3"/>
  <c r="H60" i="3" s="1"/>
  <c r="H64" i="3"/>
  <c r="H65" i="3" s="1"/>
  <c r="H68" i="3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15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BZ10" i="1"/>
  <c r="H67" i="3" l="1"/>
  <c r="H57" i="3"/>
  <c r="H53" i="3"/>
  <c r="H48" i="3"/>
  <c r="H56" i="3"/>
  <c r="H52" i="3"/>
  <c r="H51" i="3"/>
  <c r="H47" i="3"/>
  <c r="H43" i="3"/>
  <c r="H66" i="3"/>
  <c r="H62" i="3"/>
  <c r="H46" i="3"/>
  <c r="H42" i="3"/>
  <c r="H61" i="3"/>
  <c r="H41" i="3"/>
  <c r="H63" i="3"/>
  <c r="M46" i="12"/>
  <c r="M25" i="12"/>
  <c r="M26" i="12" s="1"/>
  <c r="M4" i="12"/>
  <c r="M5" i="12" s="1"/>
  <c r="L8" i="11"/>
  <c r="L9" i="11" s="1"/>
  <c r="L10" i="11" s="1"/>
  <c r="L11" i="11" s="1"/>
  <c r="L12" i="11" s="1"/>
  <c r="L13" i="11" s="1"/>
  <c r="L14" i="11" s="1"/>
  <c r="L15" i="11" s="1"/>
  <c r="J59" i="8" s="1"/>
  <c r="M25" i="10"/>
  <c r="M20" i="10"/>
  <c r="M21" i="10" s="1"/>
  <c r="M22" i="10" s="1"/>
  <c r="M23" i="10" s="1"/>
  <c r="M24" i="10" s="1"/>
  <c r="M15" i="10"/>
  <c r="M16" i="10" s="1"/>
  <c r="M17" i="10" s="1"/>
  <c r="M18" i="10" s="1"/>
  <c r="M19" i="10" s="1"/>
  <c r="M10" i="10"/>
  <c r="M11" i="10" s="1"/>
  <c r="M12" i="10" s="1"/>
  <c r="M13" i="10" s="1"/>
  <c r="M14" i="10" s="1"/>
  <c r="M4" i="10"/>
  <c r="M5" i="10" s="1"/>
  <c r="M6" i="10" s="1"/>
  <c r="M7" i="10" s="1"/>
  <c r="M8" i="10" s="1"/>
  <c r="M9" i="10" s="1"/>
  <c r="L14" i="9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11" i="9"/>
  <c r="L12" i="9" s="1"/>
  <c r="L13" i="9" s="1"/>
  <c r="J57" i="8"/>
  <c r="J53" i="8"/>
  <c r="J49" i="8"/>
  <c r="J45" i="8"/>
  <c r="J41" i="8"/>
  <c r="J37" i="8"/>
  <c r="J33" i="8"/>
  <c r="J29" i="8"/>
  <c r="J25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H44" i="6"/>
  <c r="H48" i="6" s="1"/>
  <c r="H39" i="6"/>
  <c r="H43" i="6" s="1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J14" i="6"/>
  <c r="J19" i="6" s="1"/>
  <c r="J24" i="6" s="1"/>
  <c r="J29" i="6" s="1"/>
  <c r="H14" i="6"/>
  <c r="H13" i="6"/>
  <c r="H12" i="6"/>
  <c r="H11" i="6"/>
  <c r="H10" i="6"/>
  <c r="J9" i="6"/>
  <c r="H9" i="6"/>
  <c r="H8" i="6"/>
  <c r="H7" i="6"/>
  <c r="H6" i="6"/>
  <c r="H5" i="6"/>
  <c r="J4" i="6"/>
  <c r="H4" i="6"/>
  <c r="H103" i="5"/>
  <c r="H111" i="5" s="1"/>
  <c r="H94" i="5"/>
  <c r="H98" i="5" s="1"/>
  <c r="H85" i="5"/>
  <c r="H93" i="5" s="1"/>
  <c r="H76" i="5"/>
  <c r="H80" i="5" s="1"/>
  <c r="H67" i="5"/>
  <c r="H73" i="5" s="1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J22" i="5"/>
  <c r="J31" i="5" s="1"/>
  <c r="H22" i="5"/>
  <c r="H21" i="5"/>
  <c r="H20" i="5"/>
  <c r="H19" i="5"/>
  <c r="H18" i="5"/>
  <c r="H17" i="5"/>
  <c r="H16" i="5"/>
  <c r="H15" i="5"/>
  <c r="H14" i="5"/>
  <c r="J13" i="5"/>
  <c r="H13" i="5"/>
  <c r="H12" i="5"/>
  <c r="H11" i="5"/>
  <c r="H10" i="5"/>
  <c r="H9" i="5"/>
  <c r="H8" i="5"/>
  <c r="H7" i="5"/>
  <c r="H6" i="5"/>
  <c r="H5" i="5"/>
  <c r="J4" i="5"/>
  <c r="H4" i="5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J46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J25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J4" i="4"/>
  <c r="H4" i="4"/>
  <c r="L4" i="4" s="1"/>
  <c r="P4" i="4" s="1"/>
  <c r="J14" i="3"/>
  <c r="J9" i="3"/>
  <c r="L9" i="3" s="1"/>
  <c r="J4" i="3"/>
  <c r="E40" i="2"/>
  <c r="E41" i="2" s="1"/>
  <c r="E42" i="2" s="1"/>
  <c r="E39" i="2"/>
  <c r="G39" i="2" s="1"/>
  <c r="O39" i="2" s="1"/>
  <c r="E38" i="2"/>
  <c r="G38" i="2" s="1"/>
  <c r="E37" i="2"/>
  <c r="G37" i="2" s="1"/>
  <c r="O37" i="2" s="1"/>
  <c r="E36" i="2"/>
  <c r="G36" i="2" s="1"/>
  <c r="L36" i="2" s="1"/>
  <c r="E35" i="2"/>
  <c r="G35" i="2" s="1"/>
  <c r="O35" i="2" s="1"/>
  <c r="E34" i="2"/>
  <c r="G34" i="2" s="1"/>
  <c r="E31" i="2"/>
  <c r="E32" i="2" s="1"/>
  <c r="E30" i="2"/>
  <c r="G30" i="2" s="1"/>
  <c r="E29" i="2"/>
  <c r="G29" i="2" s="1"/>
  <c r="K29" i="2" s="1"/>
  <c r="E28" i="2"/>
  <c r="G28" i="2" s="1"/>
  <c r="E27" i="2"/>
  <c r="G27" i="2" s="1"/>
  <c r="K27" i="2" s="1"/>
  <c r="E26" i="2"/>
  <c r="G26" i="2" s="1"/>
  <c r="L26" i="2" s="1"/>
  <c r="E25" i="2"/>
  <c r="G25" i="2" s="1"/>
  <c r="K25" i="2" s="1"/>
  <c r="E10" i="2"/>
  <c r="E11" i="2" s="1"/>
  <c r="E12" i="2" s="1"/>
  <c r="E9" i="2"/>
  <c r="G9" i="2" s="1"/>
  <c r="O9" i="2" s="1"/>
  <c r="E8" i="2"/>
  <c r="G8" i="2" s="1"/>
  <c r="E7" i="2"/>
  <c r="G7" i="2" s="1"/>
  <c r="O7" i="2" s="1"/>
  <c r="E6" i="2"/>
  <c r="G6" i="2" s="1"/>
  <c r="E5" i="2"/>
  <c r="G5" i="2" s="1"/>
  <c r="O5" i="2" s="1"/>
  <c r="E4" i="2"/>
  <c r="G4" i="2" s="1"/>
  <c r="L4" i="2" s="1"/>
  <c r="BW56" i="1"/>
  <c r="AV56" i="1"/>
  <c r="BW55" i="1"/>
  <c r="BW54" i="1"/>
  <c r="AV54" i="1"/>
  <c r="BW53" i="1"/>
  <c r="BW52" i="1"/>
  <c r="AV52" i="1"/>
  <c r="BW51" i="1"/>
  <c r="BW50" i="1"/>
  <c r="AV50" i="1"/>
  <c r="BW49" i="1"/>
  <c r="AV49" i="1"/>
  <c r="BW48" i="1"/>
  <c r="AV48" i="1"/>
  <c r="BW47" i="1"/>
  <c r="AV47" i="1"/>
  <c r="BW46" i="1"/>
  <c r="AV46" i="1"/>
  <c r="BW45" i="1"/>
  <c r="AV45" i="1"/>
  <c r="BW44" i="1"/>
  <c r="AV44" i="1"/>
  <c r="BW43" i="1"/>
  <c r="AV43" i="1"/>
  <c r="BW42" i="1"/>
  <c r="AV42" i="1"/>
  <c r="BW41" i="1"/>
  <c r="BW40" i="1"/>
  <c r="AV40" i="1"/>
  <c r="BW39" i="1"/>
  <c r="BW38" i="1"/>
  <c r="AV38" i="1"/>
  <c r="BW37" i="1"/>
  <c r="BW36" i="1"/>
  <c r="AV36" i="1"/>
  <c r="BW35" i="1"/>
  <c r="AV35" i="1"/>
  <c r="BW34" i="1"/>
  <c r="AV34" i="1"/>
  <c r="BW33" i="1"/>
  <c r="AV33" i="1"/>
  <c r="BW32" i="1"/>
  <c r="AV32" i="1"/>
  <c r="BW31" i="1"/>
  <c r="AV31" i="1"/>
  <c r="BW30" i="1"/>
  <c r="AV30" i="1"/>
  <c r="BW29" i="1"/>
  <c r="AV29" i="1"/>
  <c r="BW28" i="1"/>
  <c r="AV28" i="1"/>
  <c r="BW27" i="1"/>
  <c r="AV27" i="1"/>
  <c r="BW26" i="1"/>
  <c r="AV26" i="1"/>
  <c r="BW25" i="1"/>
  <c r="AV25" i="1"/>
  <c r="BW24" i="1"/>
  <c r="AV24" i="1"/>
  <c r="BW23" i="1"/>
  <c r="AV23" i="1"/>
  <c r="BW22" i="1"/>
  <c r="AV22" i="1"/>
  <c r="BW21" i="1"/>
  <c r="AV21" i="1"/>
  <c r="BW20" i="1"/>
  <c r="AV20" i="1"/>
  <c r="BW19" i="1"/>
  <c r="AV19" i="1"/>
  <c r="BW18" i="1"/>
  <c r="AV18" i="1"/>
  <c r="BW17" i="1"/>
  <c r="AV17" i="1"/>
  <c r="BW16" i="1"/>
  <c r="AV16" i="1"/>
  <c r="BW15" i="1"/>
  <c r="BF2" i="1"/>
  <c r="L14" i="6" l="1"/>
  <c r="M14" i="6" s="1"/>
  <c r="L9" i="6"/>
  <c r="L25" i="4"/>
  <c r="T25" i="4" s="1"/>
  <c r="L13" i="5"/>
  <c r="O13" i="5" s="1"/>
  <c r="H68" i="5"/>
  <c r="L4" i="5"/>
  <c r="Q4" i="5" s="1"/>
  <c r="L22" i="5"/>
  <c r="R22" i="5" s="1"/>
  <c r="H90" i="5"/>
  <c r="H100" i="5"/>
  <c r="H72" i="5"/>
  <c r="H108" i="5"/>
  <c r="H96" i="5"/>
  <c r="L30" i="2"/>
  <c r="M30" i="2"/>
  <c r="L8" i="2"/>
  <c r="M8" i="2"/>
  <c r="G31" i="2"/>
  <c r="K31" i="2" s="1"/>
  <c r="G40" i="2"/>
  <c r="M6" i="12"/>
  <c r="J5" i="6"/>
  <c r="L5" i="6" s="1"/>
  <c r="J5" i="3"/>
  <c r="L5" i="3" s="1"/>
  <c r="J5" i="5"/>
  <c r="L5" i="5" s="1"/>
  <c r="J5" i="4"/>
  <c r="L5" i="4" s="1"/>
  <c r="T5" i="4" s="1"/>
  <c r="L6" i="2"/>
  <c r="M6" i="2"/>
  <c r="I6" i="2"/>
  <c r="L34" i="2"/>
  <c r="I34" i="2"/>
  <c r="M34" i="2"/>
  <c r="M27" i="12"/>
  <c r="J14" i="5"/>
  <c r="L14" i="5" s="1"/>
  <c r="R14" i="5" s="1"/>
  <c r="J26" i="4"/>
  <c r="L26" i="4" s="1"/>
  <c r="M26" i="4" s="1"/>
  <c r="J10" i="3"/>
  <c r="L10" i="3" s="1"/>
  <c r="P10" i="3" s="1"/>
  <c r="J10" i="6"/>
  <c r="L38" i="2"/>
  <c r="M38" i="2"/>
  <c r="I38" i="2"/>
  <c r="L28" i="2"/>
  <c r="M28" i="2"/>
  <c r="I28" i="2"/>
  <c r="T9" i="3"/>
  <c r="P9" i="3"/>
  <c r="BW57" i="1"/>
  <c r="I8" i="2"/>
  <c r="I30" i="2"/>
  <c r="I40" i="2"/>
  <c r="L46" i="4"/>
  <c r="O46" i="4" s="1"/>
  <c r="H74" i="5"/>
  <c r="H88" i="5"/>
  <c r="H106" i="5"/>
  <c r="H47" i="6"/>
  <c r="J26" i="8"/>
  <c r="J30" i="8"/>
  <c r="J34" i="8"/>
  <c r="J38" i="8"/>
  <c r="J42" i="8"/>
  <c r="J46" i="8"/>
  <c r="J50" i="8"/>
  <c r="J54" i="8"/>
  <c r="J58" i="8"/>
  <c r="J27" i="8"/>
  <c r="J31" i="8"/>
  <c r="J35" i="8"/>
  <c r="J39" i="8"/>
  <c r="J43" i="8"/>
  <c r="J47" i="8"/>
  <c r="J51" i="8"/>
  <c r="J55" i="8"/>
  <c r="I4" i="2"/>
  <c r="G10" i="2"/>
  <c r="I26" i="2"/>
  <c r="I36" i="2"/>
  <c r="L4" i="3"/>
  <c r="R4" i="3" s="1"/>
  <c r="L14" i="3"/>
  <c r="M14" i="3" s="1"/>
  <c r="H70" i="5"/>
  <c r="H92" i="5"/>
  <c r="H110" i="5"/>
  <c r="J24" i="8"/>
  <c r="J28" i="8"/>
  <c r="J32" i="8"/>
  <c r="J36" i="8"/>
  <c r="J40" i="8"/>
  <c r="J44" i="8"/>
  <c r="J48" i="8"/>
  <c r="J52" i="8"/>
  <c r="J56" i="8"/>
  <c r="M4" i="2"/>
  <c r="M26" i="2"/>
  <c r="M36" i="2"/>
  <c r="H86" i="5"/>
  <c r="H104" i="5"/>
  <c r="L10" i="6"/>
  <c r="Q10" i="6" s="1"/>
  <c r="Q14" i="6"/>
  <c r="H45" i="6"/>
  <c r="E33" i="2"/>
  <c r="G33" i="2" s="1"/>
  <c r="G32" i="2"/>
  <c r="E13" i="2"/>
  <c r="G12" i="2"/>
  <c r="G11" i="2"/>
  <c r="N25" i="2"/>
  <c r="J25" i="2"/>
  <c r="M25" i="2"/>
  <c r="I25" i="2"/>
  <c r="L25" i="2"/>
  <c r="H25" i="2"/>
  <c r="N27" i="2"/>
  <c r="J27" i="2"/>
  <c r="M27" i="2"/>
  <c r="I27" i="2"/>
  <c r="L27" i="2"/>
  <c r="H27" i="2"/>
  <c r="N29" i="2"/>
  <c r="J29" i="2"/>
  <c r="M29" i="2"/>
  <c r="I29" i="2"/>
  <c r="L29" i="2"/>
  <c r="H29" i="2"/>
  <c r="N31" i="2"/>
  <c r="J31" i="2"/>
  <c r="M31" i="2"/>
  <c r="I31" i="2"/>
  <c r="L31" i="2"/>
  <c r="H31" i="2"/>
  <c r="E43" i="2"/>
  <c r="G42" i="2"/>
  <c r="G41" i="2"/>
  <c r="S4" i="4"/>
  <c r="O4" i="4"/>
  <c r="R4" i="4"/>
  <c r="N4" i="4"/>
  <c r="Q4" i="4"/>
  <c r="M4" i="4"/>
  <c r="AH39" i="1" s="1"/>
  <c r="AV39" i="1" s="1"/>
  <c r="N5" i="2"/>
  <c r="J5" i="2"/>
  <c r="M5" i="2"/>
  <c r="I5" i="2"/>
  <c r="L5" i="2"/>
  <c r="H5" i="2"/>
  <c r="N7" i="2"/>
  <c r="J7" i="2"/>
  <c r="M7" i="2"/>
  <c r="I7" i="2"/>
  <c r="L7" i="2"/>
  <c r="H7" i="2"/>
  <c r="N9" i="2"/>
  <c r="J9" i="2"/>
  <c r="M9" i="2"/>
  <c r="I9" i="2"/>
  <c r="L9" i="2"/>
  <c r="H9" i="2"/>
  <c r="N35" i="2"/>
  <c r="J35" i="2"/>
  <c r="M35" i="2"/>
  <c r="I35" i="2"/>
  <c r="L35" i="2"/>
  <c r="H35" i="2"/>
  <c r="N37" i="2"/>
  <c r="J37" i="2"/>
  <c r="M37" i="2"/>
  <c r="I37" i="2"/>
  <c r="L37" i="2"/>
  <c r="H37" i="2"/>
  <c r="N39" i="2"/>
  <c r="J39" i="2"/>
  <c r="M39" i="2"/>
  <c r="I39" i="2"/>
  <c r="L39" i="2"/>
  <c r="H39" i="2"/>
  <c r="K5" i="2"/>
  <c r="K7" i="2"/>
  <c r="K9" i="2"/>
  <c r="O25" i="2"/>
  <c r="O27" i="2"/>
  <c r="O29" i="2"/>
  <c r="O31" i="2"/>
  <c r="K35" i="2"/>
  <c r="K37" i="2"/>
  <c r="K39" i="2"/>
  <c r="S9" i="3"/>
  <c r="O9" i="3"/>
  <c r="R9" i="3"/>
  <c r="N9" i="3"/>
  <c r="Q9" i="3"/>
  <c r="M9" i="3"/>
  <c r="T4" i="4"/>
  <c r="J4" i="2"/>
  <c r="N4" i="2"/>
  <c r="J6" i="2"/>
  <c r="N6" i="2"/>
  <c r="J8" i="2"/>
  <c r="N8" i="2"/>
  <c r="N10" i="2"/>
  <c r="J26" i="2"/>
  <c r="N26" i="2"/>
  <c r="J28" i="2"/>
  <c r="N28" i="2"/>
  <c r="J30" i="2"/>
  <c r="N30" i="2"/>
  <c r="J34" i="2"/>
  <c r="N34" i="2"/>
  <c r="J36" i="2"/>
  <c r="N36" i="2"/>
  <c r="J38" i="2"/>
  <c r="N38" i="2"/>
  <c r="J40" i="2"/>
  <c r="N40" i="2"/>
  <c r="J19" i="3"/>
  <c r="J24" i="3" s="1"/>
  <c r="J29" i="3" s="1"/>
  <c r="K4" i="2"/>
  <c r="O4" i="2"/>
  <c r="K6" i="2"/>
  <c r="O6" i="2"/>
  <c r="K8" i="2"/>
  <c r="O8" i="2"/>
  <c r="O10" i="2"/>
  <c r="K26" i="2"/>
  <c r="O26" i="2"/>
  <c r="K28" i="2"/>
  <c r="O28" i="2"/>
  <c r="K30" i="2"/>
  <c r="O30" i="2"/>
  <c r="K34" i="2"/>
  <c r="O34" i="2"/>
  <c r="K36" i="2"/>
  <c r="O36" i="2"/>
  <c r="K38" i="2"/>
  <c r="O38" i="2"/>
  <c r="K40" i="2"/>
  <c r="O40" i="2"/>
  <c r="H4" i="2"/>
  <c r="AH15" i="1" s="1"/>
  <c r="AV15" i="1" s="1"/>
  <c r="H6" i="2"/>
  <c r="H8" i="2"/>
  <c r="H26" i="2"/>
  <c r="H28" i="2"/>
  <c r="H30" i="2"/>
  <c r="H34" i="2"/>
  <c r="H36" i="2"/>
  <c r="H38" i="2"/>
  <c r="H40" i="2"/>
  <c r="S4" i="5"/>
  <c r="M14" i="5"/>
  <c r="H81" i="5"/>
  <c r="H77" i="5"/>
  <c r="H82" i="5"/>
  <c r="H78" i="5"/>
  <c r="H83" i="5"/>
  <c r="H79" i="5"/>
  <c r="N14" i="5"/>
  <c r="L31" i="5"/>
  <c r="J40" i="5"/>
  <c r="J49" i="5" s="1"/>
  <c r="J58" i="5" s="1"/>
  <c r="H84" i="5"/>
  <c r="H71" i="5"/>
  <c r="H75" i="5"/>
  <c r="H87" i="5"/>
  <c r="H91" i="5"/>
  <c r="S9" i="6"/>
  <c r="O9" i="6"/>
  <c r="Q9" i="6"/>
  <c r="M9" i="6"/>
  <c r="P9" i="6"/>
  <c r="N9" i="6"/>
  <c r="T9" i="6"/>
  <c r="R9" i="6"/>
  <c r="H69" i="5"/>
  <c r="H89" i="5"/>
  <c r="H99" i="5"/>
  <c r="H95" i="5"/>
  <c r="H101" i="5"/>
  <c r="H97" i="5"/>
  <c r="H102" i="5"/>
  <c r="H105" i="5"/>
  <c r="H109" i="5"/>
  <c r="H107" i="5"/>
  <c r="J34" i="6"/>
  <c r="J39" i="6" s="1"/>
  <c r="J44" i="6" s="1"/>
  <c r="L29" i="6"/>
  <c r="L4" i="6"/>
  <c r="L19" i="6"/>
  <c r="L24" i="6"/>
  <c r="T14" i="6"/>
  <c r="P14" i="6"/>
  <c r="S14" i="6"/>
  <c r="O14" i="6"/>
  <c r="R14" i="6"/>
  <c r="N14" i="6"/>
  <c r="H40" i="6"/>
  <c r="H41" i="6"/>
  <c r="H42" i="6"/>
  <c r="H46" i="6"/>
  <c r="M67" i="12"/>
  <c r="M47" i="12"/>
  <c r="L16" i="11"/>
  <c r="J63" i="8"/>
  <c r="J62" i="8"/>
  <c r="J61" i="8"/>
  <c r="J60" i="8"/>
  <c r="R10" i="6" l="1"/>
  <c r="S46" i="4"/>
  <c r="M25" i="4"/>
  <c r="Q25" i="4"/>
  <c r="R25" i="4"/>
  <c r="S25" i="4"/>
  <c r="T10" i="6"/>
  <c r="P13" i="5"/>
  <c r="O10" i="6"/>
  <c r="S10" i="6"/>
  <c r="N10" i="6"/>
  <c r="P10" i="6"/>
  <c r="M10" i="6"/>
  <c r="M13" i="5"/>
  <c r="T13" i="5"/>
  <c r="N13" i="5"/>
  <c r="S13" i="5"/>
  <c r="Q13" i="5"/>
  <c r="R13" i="5"/>
  <c r="Q46" i="4"/>
  <c r="O5" i="6"/>
  <c r="S5" i="6"/>
  <c r="T5" i="6"/>
  <c r="M5" i="6"/>
  <c r="Q5" i="6"/>
  <c r="N25" i="4"/>
  <c r="P25" i="4"/>
  <c r="O25" i="4"/>
  <c r="P46" i="4"/>
  <c r="R46" i="4"/>
  <c r="T46" i="4"/>
  <c r="N46" i="4"/>
  <c r="M46" i="4"/>
  <c r="R5" i="4"/>
  <c r="O22" i="5"/>
  <c r="R4" i="5"/>
  <c r="O4" i="5"/>
  <c r="O5" i="5"/>
  <c r="N5" i="5"/>
  <c r="S5" i="5"/>
  <c r="P5" i="5"/>
  <c r="M5" i="5"/>
  <c r="S22" i="5"/>
  <c r="P22" i="5"/>
  <c r="N22" i="5"/>
  <c r="P4" i="5"/>
  <c r="M22" i="5"/>
  <c r="N4" i="5"/>
  <c r="M4" i="5"/>
  <c r="AH41" i="1" s="1"/>
  <c r="AV41" i="1" s="1"/>
  <c r="T22" i="5"/>
  <c r="Q22" i="5"/>
  <c r="T4" i="5"/>
  <c r="Q14" i="5"/>
  <c r="O14" i="5"/>
  <c r="P14" i="5"/>
  <c r="T14" i="5"/>
  <c r="S14" i="5"/>
  <c r="L49" i="5"/>
  <c r="R49" i="5" s="1"/>
  <c r="T5" i="5"/>
  <c r="Q5" i="5"/>
  <c r="R5" i="5"/>
  <c r="S14" i="3"/>
  <c r="O4" i="3"/>
  <c r="R10" i="3"/>
  <c r="T10" i="3"/>
  <c r="P4" i="3"/>
  <c r="M4" i="3"/>
  <c r="AH37" i="1" s="1"/>
  <c r="AV37" i="1" s="1"/>
  <c r="O10" i="3"/>
  <c r="S10" i="3"/>
  <c r="N10" i="3"/>
  <c r="Q4" i="3"/>
  <c r="N4" i="3"/>
  <c r="S4" i="3"/>
  <c r="T4" i="3"/>
  <c r="T5" i="3"/>
  <c r="S5" i="3"/>
  <c r="Q5" i="3"/>
  <c r="O5" i="3"/>
  <c r="M5" i="3"/>
  <c r="P5" i="3"/>
  <c r="R5" i="3"/>
  <c r="N5" i="3"/>
  <c r="L24" i="3"/>
  <c r="M24" i="3" s="1"/>
  <c r="L40" i="2"/>
  <c r="M40" i="2"/>
  <c r="R26" i="4"/>
  <c r="N26" i="4"/>
  <c r="O26" i="4"/>
  <c r="T26" i="4"/>
  <c r="Q26" i="4"/>
  <c r="P26" i="4"/>
  <c r="O14" i="3"/>
  <c r="T14" i="3"/>
  <c r="R14" i="3"/>
  <c r="P14" i="3"/>
  <c r="N14" i="3"/>
  <c r="Q14" i="3"/>
  <c r="L10" i="2"/>
  <c r="I10" i="2"/>
  <c r="M10" i="2"/>
  <c r="H10" i="2"/>
  <c r="J10" i="2"/>
  <c r="K10" i="2"/>
  <c r="S26" i="4"/>
  <c r="P5" i="4"/>
  <c r="N5" i="4"/>
  <c r="M5" i="4"/>
  <c r="S5" i="4"/>
  <c r="O5" i="4"/>
  <c r="Q5" i="4"/>
  <c r="M7" i="12"/>
  <c r="J6" i="6"/>
  <c r="L6" i="6" s="1"/>
  <c r="J6" i="5"/>
  <c r="L6" i="5" s="1"/>
  <c r="J6" i="4"/>
  <c r="L6" i="4" s="1"/>
  <c r="J6" i="3"/>
  <c r="L6" i="3" s="1"/>
  <c r="M28" i="12"/>
  <c r="J15" i="5"/>
  <c r="L15" i="5" s="1"/>
  <c r="N15" i="5" s="1"/>
  <c r="J27" i="4"/>
  <c r="L27" i="4" s="1"/>
  <c r="P27" i="4" s="1"/>
  <c r="J11" i="6"/>
  <c r="L11" i="6" s="1"/>
  <c r="J11" i="3"/>
  <c r="L11" i="3" s="1"/>
  <c r="Q10" i="3"/>
  <c r="M10" i="3"/>
  <c r="L19" i="3"/>
  <c r="Q19" i="3" s="1"/>
  <c r="P5" i="6"/>
  <c r="R5" i="6"/>
  <c r="N5" i="6"/>
  <c r="M88" i="12"/>
  <c r="J88" i="4" s="1"/>
  <c r="L88" i="4" s="1"/>
  <c r="J67" i="4"/>
  <c r="L67" i="4" s="1"/>
  <c r="T31" i="5"/>
  <c r="P31" i="5"/>
  <c r="R31" i="5"/>
  <c r="N31" i="5"/>
  <c r="S31" i="5"/>
  <c r="Q31" i="5"/>
  <c r="O31" i="5"/>
  <c r="M31" i="5"/>
  <c r="N41" i="2"/>
  <c r="J41" i="2"/>
  <c r="M41" i="2"/>
  <c r="I41" i="2"/>
  <c r="L41" i="2"/>
  <c r="H41" i="2"/>
  <c r="O41" i="2"/>
  <c r="K41" i="2"/>
  <c r="L12" i="2"/>
  <c r="H12" i="2"/>
  <c r="O12" i="2"/>
  <c r="K12" i="2"/>
  <c r="N12" i="2"/>
  <c r="J12" i="2"/>
  <c r="M12" i="2"/>
  <c r="I12" i="2"/>
  <c r="N4" i="8"/>
  <c r="L44" i="6"/>
  <c r="L17" i="11"/>
  <c r="J68" i="8"/>
  <c r="J67" i="8"/>
  <c r="J66" i="8"/>
  <c r="J65" i="8"/>
  <c r="J64" i="8"/>
  <c r="H112" i="5"/>
  <c r="R24" i="6"/>
  <c r="N24" i="6"/>
  <c r="Q24" i="6"/>
  <c r="M24" i="6"/>
  <c r="T24" i="6"/>
  <c r="P24" i="6"/>
  <c r="S24" i="6"/>
  <c r="O24" i="6"/>
  <c r="J34" i="3"/>
  <c r="L29" i="3"/>
  <c r="L42" i="2"/>
  <c r="H42" i="2"/>
  <c r="O42" i="2"/>
  <c r="K42" i="2"/>
  <c r="N42" i="2"/>
  <c r="J42" i="2"/>
  <c r="M42" i="2"/>
  <c r="I42" i="2"/>
  <c r="E14" i="2"/>
  <c r="G13" i="2"/>
  <c r="E44" i="2"/>
  <c r="G43" i="2"/>
  <c r="L32" i="2"/>
  <c r="H32" i="2"/>
  <c r="O32" i="2"/>
  <c r="K32" i="2"/>
  <c r="N32" i="2"/>
  <c r="J32" i="2"/>
  <c r="M32" i="2"/>
  <c r="I32" i="2"/>
  <c r="M68" i="12"/>
  <c r="M48" i="12"/>
  <c r="J15" i="6"/>
  <c r="J23" i="5"/>
  <c r="J47" i="4"/>
  <c r="L47" i="4" s="1"/>
  <c r="J15" i="3"/>
  <c r="L39" i="6"/>
  <c r="L34" i="6"/>
  <c r="Q19" i="6"/>
  <c r="M19" i="6"/>
  <c r="T19" i="6"/>
  <c r="P19" i="6"/>
  <c r="S19" i="6"/>
  <c r="O19" i="6"/>
  <c r="R19" i="6"/>
  <c r="N19" i="6"/>
  <c r="T4" i="6"/>
  <c r="P4" i="6"/>
  <c r="R4" i="6"/>
  <c r="M4" i="6"/>
  <c r="AH51" i="1" s="1"/>
  <c r="AV51" i="1" s="1"/>
  <c r="O4" i="6"/>
  <c r="S4" i="6"/>
  <c r="N4" i="6"/>
  <c r="Q4" i="6"/>
  <c r="S29" i="6"/>
  <c r="O29" i="6"/>
  <c r="R29" i="6"/>
  <c r="N29" i="6"/>
  <c r="Q29" i="6"/>
  <c r="M29" i="6"/>
  <c r="T29" i="6"/>
  <c r="P29" i="6"/>
  <c r="J67" i="5"/>
  <c r="L58" i="5"/>
  <c r="L40" i="5"/>
  <c r="N11" i="2"/>
  <c r="J11" i="2"/>
  <c r="M11" i="2"/>
  <c r="I11" i="2"/>
  <c r="L11" i="2"/>
  <c r="H11" i="2"/>
  <c r="O11" i="2"/>
  <c r="K11" i="2"/>
  <c r="N33" i="2"/>
  <c r="J33" i="2"/>
  <c r="M33" i="2"/>
  <c r="I33" i="2"/>
  <c r="L33" i="2"/>
  <c r="H33" i="2"/>
  <c r="K33" i="2"/>
  <c r="O33" i="2"/>
  <c r="AV57" i="1" l="1"/>
  <c r="R27" i="4"/>
  <c r="T27" i="4"/>
  <c r="Q27" i="4"/>
  <c r="N27" i="4"/>
  <c r="O27" i="4"/>
  <c r="M27" i="4"/>
  <c r="S27" i="4"/>
  <c r="M49" i="5"/>
  <c r="Q49" i="5"/>
  <c r="P49" i="5"/>
  <c r="N49" i="5"/>
  <c r="O49" i="5"/>
  <c r="T49" i="5"/>
  <c r="S49" i="5"/>
  <c r="R15" i="5"/>
  <c r="O15" i="5"/>
  <c r="T24" i="3"/>
  <c r="S24" i="3"/>
  <c r="Q24" i="3"/>
  <c r="S19" i="3"/>
  <c r="R24" i="3"/>
  <c r="N19" i="3"/>
  <c r="P19" i="3"/>
  <c r="P24" i="3"/>
  <c r="N24" i="3"/>
  <c r="R19" i="3"/>
  <c r="T19" i="3"/>
  <c r="O19" i="3"/>
  <c r="O24" i="3"/>
  <c r="M19" i="3"/>
  <c r="R6" i="5"/>
  <c r="O6" i="5"/>
  <c r="S6" i="5"/>
  <c r="Q6" i="5"/>
  <c r="P6" i="5"/>
  <c r="M6" i="5"/>
  <c r="T6" i="5"/>
  <c r="N6" i="5"/>
  <c r="Q15" i="5"/>
  <c r="P15" i="5"/>
  <c r="R11" i="3"/>
  <c r="N11" i="3"/>
  <c r="P11" i="3"/>
  <c r="Q11" i="3"/>
  <c r="S11" i="3"/>
  <c r="M11" i="3"/>
  <c r="O11" i="3"/>
  <c r="T11" i="3"/>
  <c r="M29" i="12"/>
  <c r="J16" i="5"/>
  <c r="L16" i="5" s="1"/>
  <c r="J28" i="4"/>
  <c r="L28" i="4" s="1"/>
  <c r="J12" i="6"/>
  <c r="L12" i="6" s="1"/>
  <c r="J12" i="3"/>
  <c r="L12" i="3" s="1"/>
  <c r="M6" i="6"/>
  <c r="P6" i="6"/>
  <c r="O6" i="6"/>
  <c r="T6" i="6"/>
  <c r="R6" i="6"/>
  <c r="N6" i="6"/>
  <c r="S6" i="6"/>
  <c r="Q6" i="6"/>
  <c r="S15" i="5"/>
  <c r="T15" i="5"/>
  <c r="R11" i="6"/>
  <c r="Q11" i="6"/>
  <c r="S11" i="6"/>
  <c r="N11" i="6"/>
  <c r="M11" i="6"/>
  <c r="O11" i="6"/>
  <c r="P11" i="6"/>
  <c r="T11" i="6"/>
  <c r="Q6" i="3"/>
  <c r="O6" i="3"/>
  <c r="T6" i="3"/>
  <c r="R6" i="3"/>
  <c r="M6" i="3"/>
  <c r="P6" i="3"/>
  <c r="N6" i="3"/>
  <c r="S6" i="3"/>
  <c r="M8" i="12"/>
  <c r="J7" i="5"/>
  <c r="L7" i="5" s="1"/>
  <c r="J7" i="6"/>
  <c r="L7" i="6" s="1"/>
  <c r="J7" i="4"/>
  <c r="L7" i="4" s="1"/>
  <c r="J7" i="3"/>
  <c r="L7" i="3" s="1"/>
  <c r="M15" i="5"/>
  <c r="P6" i="4"/>
  <c r="Q6" i="4"/>
  <c r="S6" i="4"/>
  <c r="N6" i="4"/>
  <c r="M6" i="4"/>
  <c r="O6" i="4"/>
  <c r="R6" i="4"/>
  <c r="T6" i="4"/>
  <c r="Q39" i="6"/>
  <c r="M39" i="6"/>
  <c r="T39" i="6"/>
  <c r="P39" i="6"/>
  <c r="S39" i="6"/>
  <c r="O39" i="6"/>
  <c r="R39" i="6"/>
  <c r="N39" i="6"/>
  <c r="L23" i="5"/>
  <c r="J32" i="5"/>
  <c r="H119" i="5"/>
  <c r="H115" i="5"/>
  <c r="H117" i="5"/>
  <c r="H113" i="5"/>
  <c r="H120" i="5"/>
  <c r="H114" i="5"/>
  <c r="H116" i="5"/>
  <c r="H118" i="5"/>
  <c r="N96" i="8"/>
  <c r="N9" i="8"/>
  <c r="R88" i="4"/>
  <c r="N88" i="4"/>
  <c r="Q88" i="4"/>
  <c r="M88" i="4"/>
  <c r="T88" i="4"/>
  <c r="P88" i="4"/>
  <c r="S88" i="4"/>
  <c r="O88" i="4"/>
  <c r="S58" i="5"/>
  <c r="O58" i="5"/>
  <c r="R58" i="5"/>
  <c r="N58" i="5"/>
  <c r="Q58" i="5"/>
  <c r="M58" i="5"/>
  <c r="T58" i="5"/>
  <c r="P58" i="5"/>
  <c r="J20" i="6"/>
  <c r="L15" i="6"/>
  <c r="N13" i="2"/>
  <c r="J13" i="2"/>
  <c r="M13" i="2"/>
  <c r="I13" i="2"/>
  <c r="L13" i="2"/>
  <c r="H13" i="2"/>
  <c r="K13" i="2"/>
  <c r="O13" i="2"/>
  <c r="S29" i="3"/>
  <c r="O29" i="3"/>
  <c r="R29" i="3"/>
  <c r="N29" i="3"/>
  <c r="Q29" i="3"/>
  <c r="M29" i="3"/>
  <c r="T29" i="3"/>
  <c r="P29" i="3"/>
  <c r="J76" i="5"/>
  <c r="L67" i="5"/>
  <c r="J20" i="3"/>
  <c r="L15" i="3"/>
  <c r="M69" i="12"/>
  <c r="M49" i="12"/>
  <c r="J16" i="6"/>
  <c r="J24" i="5"/>
  <c r="J48" i="4"/>
  <c r="L48" i="4" s="1"/>
  <c r="J16" i="3"/>
  <c r="N43" i="2"/>
  <c r="J43" i="2"/>
  <c r="M43" i="2"/>
  <c r="I43" i="2"/>
  <c r="L43" i="2"/>
  <c r="H43" i="2"/>
  <c r="K43" i="2"/>
  <c r="O43" i="2"/>
  <c r="E15" i="2"/>
  <c r="G14" i="2"/>
  <c r="J39" i="3"/>
  <c r="L34" i="3"/>
  <c r="L18" i="11"/>
  <c r="J73" i="8"/>
  <c r="J72" i="8"/>
  <c r="J71" i="8"/>
  <c r="J70" i="8"/>
  <c r="J69" i="8"/>
  <c r="H121" i="5"/>
  <c r="Q40" i="5"/>
  <c r="M40" i="5"/>
  <c r="S40" i="5"/>
  <c r="O40" i="5"/>
  <c r="P40" i="5"/>
  <c r="N40" i="5"/>
  <c r="T40" i="5"/>
  <c r="R40" i="5"/>
  <c r="T34" i="6"/>
  <c r="P34" i="6"/>
  <c r="S34" i="6"/>
  <c r="O34" i="6"/>
  <c r="R34" i="6"/>
  <c r="N34" i="6"/>
  <c r="M34" i="6"/>
  <c r="Q34" i="6"/>
  <c r="Q47" i="4"/>
  <c r="M47" i="4"/>
  <c r="T47" i="4"/>
  <c r="P47" i="4"/>
  <c r="S47" i="4"/>
  <c r="O47" i="4"/>
  <c r="R47" i="4"/>
  <c r="N47" i="4"/>
  <c r="M89" i="12"/>
  <c r="J89" i="4" s="1"/>
  <c r="L89" i="4" s="1"/>
  <c r="J68" i="4"/>
  <c r="L68" i="4" s="1"/>
  <c r="E45" i="2"/>
  <c r="G44" i="2"/>
  <c r="R44" i="6"/>
  <c r="N44" i="6"/>
  <c r="Q44" i="6"/>
  <c r="M44" i="6"/>
  <c r="T44" i="6"/>
  <c r="P44" i="6"/>
  <c r="O44" i="6"/>
  <c r="S44" i="6"/>
  <c r="Q67" i="4"/>
  <c r="M67" i="4"/>
  <c r="T67" i="4"/>
  <c r="P67" i="4"/>
  <c r="S67" i="4"/>
  <c r="O67" i="4"/>
  <c r="R67" i="4"/>
  <c r="N67" i="4"/>
  <c r="M7" i="6" l="1"/>
  <c r="P7" i="6"/>
  <c r="Q7" i="6"/>
  <c r="S7" i="6"/>
  <c r="N7" i="6"/>
  <c r="R7" i="6"/>
  <c r="O7" i="6"/>
  <c r="T7" i="6"/>
  <c r="Q16" i="5"/>
  <c r="N16" i="5"/>
  <c r="M16" i="5"/>
  <c r="T16" i="5"/>
  <c r="S16" i="5"/>
  <c r="R16" i="5"/>
  <c r="P16" i="5"/>
  <c r="O16" i="5"/>
  <c r="N7" i="5"/>
  <c r="M7" i="5"/>
  <c r="O7" i="5"/>
  <c r="T7" i="5"/>
  <c r="S7" i="5"/>
  <c r="R7" i="5"/>
  <c r="P7" i="5"/>
  <c r="Q7" i="5"/>
  <c r="S12" i="3"/>
  <c r="O12" i="3"/>
  <c r="N12" i="3"/>
  <c r="P12" i="3"/>
  <c r="Q12" i="3"/>
  <c r="M12" i="3"/>
  <c r="R12" i="3"/>
  <c r="T12" i="3"/>
  <c r="J17" i="5"/>
  <c r="L17" i="5" s="1"/>
  <c r="J13" i="3"/>
  <c r="L13" i="3" s="1"/>
  <c r="M30" i="12"/>
  <c r="J13" i="6"/>
  <c r="L13" i="6" s="1"/>
  <c r="J29" i="4"/>
  <c r="L29" i="4" s="1"/>
  <c r="R7" i="3"/>
  <c r="M7" i="3"/>
  <c r="O7" i="3"/>
  <c r="T7" i="3"/>
  <c r="P7" i="3"/>
  <c r="N7" i="3"/>
  <c r="Q7" i="3"/>
  <c r="S7" i="3"/>
  <c r="M9" i="12"/>
  <c r="J8" i="4"/>
  <c r="L8" i="4" s="1"/>
  <c r="J8" i="3"/>
  <c r="L8" i="3" s="1"/>
  <c r="J8" i="5"/>
  <c r="L8" i="5" s="1"/>
  <c r="J8" i="6"/>
  <c r="L8" i="6" s="1"/>
  <c r="S12" i="6"/>
  <c r="Q12" i="6"/>
  <c r="R12" i="6"/>
  <c r="P12" i="6"/>
  <c r="M12" i="6"/>
  <c r="N12" i="6"/>
  <c r="O12" i="6"/>
  <c r="T12" i="6"/>
  <c r="O7" i="4"/>
  <c r="N7" i="4"/>
  <c r="P7" i="4"/>
  <c r="S7" i="4"/>
  <c r="Q7" i="4"/>
  <c r="M7" i="4"/>
  <c r="T7" i="4"/>
  <c r="R7" i="4"/>
  <c r="O28" i="4"/>
  <c r="M28" i="4"/>
  <c r="R28" i="4"/>
  <c r="T28" i="4"/>
  <c r="N28" i="4"/>
  <c r="S28" i="4"/>
  <c r="P28" i="4"/>
  <c r="Q28" i="4"/>
  <c r="R68" i="4"/>
  <c r="N68" i="4"/>
  <c r="Q68" i="4"/>
  <c r="M68" i="4"/>
  <c r="T68" i="4"/>
  <c r="P68" i="4"/>
  <c r="S68" i="4"/>
  <c r="O68" i="4"/>
  <c r="J78" i="8"/>
  <c r="J77" i="8"/>
  <c r="J76" i="8"/>
  <c r="J75" i="8"/>
  <c r="J74" i="8"/>
  <c r="L19" i="11"/>
  <c r="H130" i="5"/>
  <c r="L14" i="2"/>
  <c r="H14" i="2"/>
  <c r="O14" i="2"/>
  <c r="K14" i="2"/>
  <c r="N14" i="2"/>
  <c r="J14" i="2"/>
  <c r="M14" i="2"/>
  <c r="I14" i="2"/>
  <c r="J33" i="5"/>
  <c r="L24" i="5"/>
  <c r="Q15" i="3"/>
  <c r="M15" i="3"/>
  <c r="T15" i="3"/>
  <c r="P15" i="3"/>
  <c r="S15" i="3"/>
  <c r="O15" i="3"/>
  <c r="R15" i="3"/>
  <c r="N15" i="3"/>
  <c r="E46" i="2"/>
  <c r="G46" i="2" s="1"/>
  <c r="G45" i="2"/>
  <c r="J44" i="3"/>
  <c r="L39" i="3"/>
  <c r="S89" i="4"/>
  <c r="O89" i="4"/>
  <c r="R89" i="4"/>
  <c r="N89" i="4"/>
  <c r="Q89" i="4"/>
  <c r="M89" i="4"/>
  <c r="T89" i="4"/>
  <c r="P89" i="4"/>
  <c r="E16" i="2"/>
  <c r="G15" i="2"/>
  <c r="J21" i="6"/>
  <c r="L16" i="6"/>
  <c r="J25" i="3"/>
  <c r="L20" i="3"/>
  <c r="N14" i="8"/>
  <c r="N19" i="8" s="1"/>
  <c r="N24" i="8" s="1"/>
  <c r="N29" i="8" s="1"/>
  <c r="N34" i="8" s="1"/>
  <c r="N39" i="8" s="1"/>
  <c r="N44" i="8" s="1"/>
  <c r="N49" i="8" s="1"/>
  <c r="N54" i="8" s="1"/>
  <c r="N59" i="8" s="1"/>
  <c r="N64" i="8" s="1"/>
  <c r="N69" i="8" s="1"/>
  <c r="N74" i="8" s="1"/>
  <c r="N79" i="8" s="1"/>
  <c r="N84" i="8" s="1"/>
  <c r="J41" i="5"/>
  <c r="L32" i="5"/>
  <c r="R48" i="4"/>
  <c r="N48" i="4"/>
  <c r="Q48" i="4"/>
  <c r="M48" i="4"/>
  <c r="T48" i="4"/>
  <c r="P48" i="4"/>
  <c r="S48" i="4"/>
  <c r="O48" i="4"/>
  <c r="M90" i="12"/>
  <c r="J90" i="4" s="1"/>
  <c r="L90" i="4" s="1"/>
  <c r="J69" i="4"/>
  <c r="L69" i="4" s="1"/>
  <c r="J85" i="5"/>
  <c r="L76" i="5"/>
  <c r="J25" i="6"/>
  <c r="L20" i="6"/>
  <c r="L44" i="2"/>
  <c r="H44" i="2"/>
  <c r="O44" i="2"/>
  <c r="K44" i="2"/>
  <c r="N44" i="2"/>
  <c r="J44" i="2"/>
  <c r="M44" i="2"/>
  <c r="I44" i="2"/>
  <c r="H129" i="5"/>
  <c r="H127" i="5"/>
  <c r="H128" i="5"/>
  <c r="H123" i="5"/>
  <c r="H125" i="5"/>
  <c r="H126" i="5"/>
  <c r="H122" i="5"/>
  <c r="H124" i="5"/>
  <c r="T34" i="3"/>
  <c r="P34" i="3"/>
  <c r="S34" i="3"/>
  <c r="O34" i="3"/>
  <c r="R34" i="3"/>
  <c r="N34" i="3"/>
  <c r="M34" i="3"/>
  <c r="Q34" i="3"/>
  <c r="J21" i="3"/>
  <c r="L16" i="3"/>
  <c r="M50" i="12"/>
  <c r="M70" i="12"/>
  <c r="J17" i="6"/>
  <c r="J25" i="5"/>
  <c r="J49" i="4"/>
  <c r="L49" i="4" s="1"/>
  <c r="J17" i="3"/>
  <c r="T67" i="5"/>
  <c r="P67" i="5"/>
  <c r="S67" i="5"/>
  <c r="O67" i="5"/>
  <c r="R67" i="5"/>
  <c r="N67" i="5"/>
  <c r="M67" i="5"/>
  <c r="Q67" i="5"/>
  <c r="Q15" i="6"/>
  <c r="M15" i="6"/>
  <c r="T15" i="6"/>
  <c r="P15" i="6"/>
  <c r="S15" i="6"/>
  <c r="O15" i="6"/>
  <c r="R15" i="6"/>
  <c r="N15" i="6"/>
  <c r="T23" i="5"/>
  <c r="P23" i="5"/>
  <c r="R23" i="5"/>
  <c r="N23" i="5"/>
  <c r="S23" i="5"/>
  <c r="Q23" i="5"/>
  <c r="O23" i="5"/>
  <c r="M23" i="5"/>
  <c r="Q8" i="3" l="1"/>
  <c r="O8" i="3"/>
  <c r="M8" i="3"/>
  <c r="S8" i="3"/>
  <c r="N8" i="3"/>
  <c r="R8" i="3"/>
  <c r="T8" i="3"/>
  <c r="P8" i="3"/>
  <c r="T13" i="6"/>
  <c r="O13" i="6"/>
  <c r="M13" i="6"/>
  <c r="P13" i="6"/>
  <c r="Q13" i="6"/>
  <c r="R13" i="6"/>
  <c r="S13" i="6"/>
  <c r="N13" i="6"/>
  <c r="T8" i="4"/>
  <c r="R8" i="4"/>
  <c r="N8" i="4"/>
  <c r="P8" i="4"/>
  <c r="S8" i="4"/>
  <c r="Q8" i="4"/>
  <c r="M8" i="4"/>
  <c r="O8" i="4"/>
  <c r="M31" i="12"/>
  <c r="J18" i="5"/>
  <c r="L18" i="5" s="1"/>
  <c r="J30" i="4"/>
  <c r="L30" i="4" s="1"/>
  <c r="P8" i="6"/>
  <c r="O8" i="6"/>
  <c r="R8" i="6"/>
  <c r="M8" i="6"/>
  <c r="N8" i="6"/>
  <c r="S8" i="6"/>
  <c r="Q8" i="6"/>
  <c r="T8" i="6"/>
  <c r="M10" i="12"/>
  <c r="J9" i="5"/>
  <c r="L9" i="5" s="1"/>
  <c r="J9" i="4"/>
  <c r="L9" i="4" s="1"/>
  <c r="O13" i="3"/>
  <c r="M13" i="3"/>
  <c r="R13" i="3"/>
  <c r="T13" i="3"/>
  <c r="N13" i="3"/>
  <c r="P13" i="3"/>
  <c r="S13" i="3"/>
  <c r="Q13" i="3"/>
  <c r="Q8" i="5"/>
  <c r="N8" i="5"/>
  <c r="M8" i="5"/>
  <c r="T8" i="5"/>
  <c r="S8" i="5"/>
  <c r="R8" i="5"/>
  <c r="P8" i="5"/>
  <c r="O8" i="5"/>
  <c r="Q29" i="4"/>
  <c r="P29" i="4"/>
  <c r="O29" i="4"/>
  <c r="R29" i="4"/>
  <c r="N29" i="4"/>
  <c r="M29" i="4"/>
  <c r="S29" i="4"/>
  <c r="T29" i="4"/>
  <c r="P17" i="5"/>
  <c r="S17" i="5"/>
  <c r="T17" i="5"/>
  <c r="R17" i="5"/>
  <c r="Q17" i="5"/>
  <c r="N17" i="5"/>
  <c r="O17" i="5"/>
  <c r="M17" i="5"/>
  <c r="J22" i="3"/>
  <c r="L17" i="3"/>
  <c r="S49" i="4"/>
  <c r="O49" i="4"/>
  <c r="R49" i="4"/>
  <c r="N49" i="4"/>
  <c r="Q49" i="4"/>
  <c r="M49" i="4"/>
  <c r="T49" i="4"/>
  <c r="P49" i="4"/>
  <c r="Q76" i="5"/>
  <c r="M76" i="5"/>
  <c r="T76" i="5"/>
  <c r="P76" i="5"/>
  <c r="S76" i="5"/>
  <c r="O76" i="5"/>
  <c r="R76" i="5"/>
  <c r="N76" i="5"/>
  <c r="E17" i="2"/>
  <c r="G16" i="2"/>
  <c r="L46" i="2"/>
  <c r="H46" i="2"/>
  <c r="O46" i="2"/>
  <c r="K46" i="2"/>
  <c r="N46" i="2"/>
  <c r="J46" i="2"/>
  <c r="M46" i="2"/>
  <c r="I46" i="2"/>
  <c r="J42" i="5"/>
  <c r="L33" i="5"/>
  <c r="M51" i="12"/>
  <c r="M71" i="12"/>
  <c r="J18" i="6"/>
  <c r="J26" i="5"/>
  <c r="J50" i="4"/>
  <c r="L50" i="4" s="1"/>
  <c r="J18" i="3"/>
  <c r="J34" i="5"/>
  <c r="L25" i="5"/>
  <c r="R16" i="3"/>
  <c r="N16" i="3"/>
  <c r="Q16" i="3"/>
  <c r="M16" i="3"/>
  <c r="T16" i="3"/>
  <c r="P16" i="3"/>
  <c r="S16" i="3"/>
  <c r="O16" i="3"/>
  <c r="J94" i="5"/>
  <c r="L85" i="5"/>
  <c r="Q32" i="5"/>
  <c r="M32" i="5"/>
  <c r="S32" i="5"/>
  <c r="O32" i="5"/>
  <c r="P32" i="5"/>
  <c r="N32" i="5"/>
  <c r="T32" i="5"/>
  <c r="R32" i="5"/>
  <c r="R16" i="6"/>
  <c r="N16" i="6"/>
  <c r="Q16" i="6"/>
  <c r="M16" i="6"/>
  <c r="T16" i="6"/>
  <c r="P16" i="6"/>
  <c r="S16" i="6"/>
  <c r="O16" i="6"/>
  <c r="J49" i="3"/>
  <c r="L44" i="3"/>
  <c r="H137" i="5"/>
  <c r="H133" i="5"/>
  <c r="H135" i="5"/>
  <c r="H131" i="5"/>
  <c r="H136" i="5"/>
  <c r="H132" i="5"/>
  <c r="H138" i="5"/>
  <c r="H134" i="5"/>
  <c r="J30" i="6"/>
  <c r="L25" i="6"/>
  <c r="J30" i="3"/>
  <c r="L25" i="3"/>
  <c r="Q39" i="3"/>
  <c r="M39" i="3"/>
  <c r="T39" i="3"/>
  <c r="P39" i="3"/>
  <c r="S39" i="3"/>
  <c r="O39" i="3"/>
  <c r="R39" i="3"/>
  <c r="N39" i="3"/>
  <c r="J22" i="6"/>
  <c r="L17" i="6"/>
  <c r="J26" i="3"/>
  <c r="L21" i="3"/>
  <c r="R20" i="6"/>
  <c r="N20" i="6"/>
  <c r="Q20" i="6"/>
  <c r="M20" i="6"/>
  <c r="T20" i="6"/>
  <c r="P20" i="6"/>
  <c r="S20" i="6"/>
  <c r="O20" i="6"/>
  <c r="S69" i="4"/>
  <c r="O69" i="4"/>
  <c r="R69" i="4"/>
  <c r="N69" i="4"/>
  <c r="Q69" i="4"/>
  <c r="M69" i="4"/>
  <c r="T69" i="4"/>
  <c r="P69" i="4"/>
  <c r="J50" i="5"/>
  <c r="L41" i="5"/>
  <c r="N93" i="8"/>
  <c r="N89" i="8"/>
  <c r="J26" i="6"/>
  <c r="L21" i="6"/>
  <c r="L20" i="11"/>
  <c r="J82" i="8"/>
  <c r="J81" i="8"/>
  <c r="J80" i="8"/>
  <c r="J79" i="8"/>
  <c r="J83" i="8"/>
  <c r="H139" i="5"/>
  <c r="M91" i="12"/>
  <c r="J91" i="4" s="1"/>
  <c r="L91" i="4" s="1"/>
  <c r="J70" i="4"/>
  <c r="L70" i="4" s="1"/>
  <c r="T90" i="4"/>
  <c r="P90" i="4"/>
  <c r="S90" i="4"/>
  <c r="O90" i="4"/>
  <c r="R90" i="4"/>
  <c r="N90" i="4"/>
  <c r="Q90" i="4"/>
  <c r="M90" i="4"/>
  <c r="R20" i="3"/>
  <c r="N20" i="3"/>
  <c r="Q20" i="3"/>
  <c r="M20" i="3"/>
  <c r="T20" i="3"/>
  <c r="P20" i="3"/>
  <c r="S20" i="3"/>
  <c r="O20" i="3"/>
  <c r="N15" i="2"/>
  <c r="J15" i="2"/>
  <c r="M15" i="2"/>
  <c r="I15" i="2"/>
  <c r="L15" i="2"/>
  <c r="H15" i="2"/>
  <c r="O15" i="2"/>
  <c r="K15" i="2"/>
  <c r="N45" i="2"/>
  <c r="J45" i="2"/>
  <c r="M45" i="2"/>
  <c r="I45" i="2"/>
  <c r="L45" i="2"/>
  <c r="H45" i="2"/>
  <c r="O45" i="2"/>
  <c r="K45" i="2"/>
  <c r="Q24" i="5"/>
  <c r="M24" i="5"/>
  <c r="S24" i="5"/>
  <c r="O24" i="5"/>
  <c r="P24" i="5"/>
  <c r="N24" i="5"/>
  <c r="T24" i="5"/>
  <c r="R24" i="5"/>
  <c r="M11" i="12" l="1"/>
  <c r="J10" i="4"/>
  <c r="L10" i="4" s="1"/>
  <c r="J10" i="5"/>
  <c r="L10" i="5" s="1"/>
  <c r="R30" i="4"/>
  <c r="N30" i="4"/>
  <c r="M30" i="4"/>
  <c r="T30" i="4"/>
  <c r="Q30" i="4"/>
  <c r="O30" i="4"/>
  <c r="P30" i="4"/>
  <c r="S30" i="4"/>
  <c r="Q9" i="4"/>
  <c r="O9" i="4"/>
  <c r="T9" i="4"/>
  <c r="R9" i="4"/>
  <c r="P9" i="4"/>
  <c r="N9" i="4"/>
  <c r="M9" i="4"/>
  <c r="S9" i="4"/>
  <c r="S18" i="5"/>
  <c r="T18" i="5"/>
  <c r="O18" i="5"/>
  <c r="R18" i="5"/>
  <c r="Q18" i="5"/>
  <c r="P18" i="5"/>
  <c r="M18" i="5"/>
  <c r="N18" i="5"/>
  <c r="P9" i="5"/>
  <c r="S9" i="5"/>
  <c r="M9" i="5"/>
  <c r="R9" i="5"/>
  <c r="Q9" i="5"/>
  <c r="N9" i="5"/>
  <c r="O9" i="5"/>
  <c r="T9" i="5"/>
  <c r="M32" i="12"/>
  <c r="J19" i="5"/>
  <c r="L19" i="5" s="1"/>
  <c r="J31" i="4"/>
  <c r="L31" i="4" s="1"/>
  <c r="T70" i="4"/>
  <c r="P70" i="4"/>
  <c r="S70" i="4"/>
  <c r="O70" i="4"/>
  <c r="R70" i="4"/>
  <c r="N70" i="4"/>
  <c r="Q70" i="4"/>
  <c r="M70" i="4"/>
  <c r="S17" i="6"/>
  <c r="O17" i="6"/>
  <c r="R17" i="6"/>
  <c r="N17" i="6"/>
  <c r="Q17" i="6"/>
  <c r="M17" i="6"/>
  <c r="T17" i="6"/>
  <c r="P17" i="6"/>
  <c r="R85" i="5"/>
  <c r="N85" i="5"/>
  <c r="Q85" i="5"/>
  <c r="M85" i="5"/>
  <c r="T85" i="5"/>
  <c r="P85" i="5"/>
  <c r="S85" i="5"/>
  <c r="O85" i="5"/>
  <c r="R25" i="5"/>
  <c r="N25" i="5"/>
  <c r="T25" i="5"/>
  <c r="P25" i="5"/>
  <c r="S25" i="5"/>
  <c r="Q25" i="5"/>
  <c r="O25" i="5"/>
  <c r="M25" i="5"/>
  <c r="L18" i="3"/>
  <c r="J23" i="3"/>
  <c r="M92" i="12"/>
  <c r="J92" i="4" s="1"/>
  <c r="L92" i="4" s="1"/>
  <c r="J71" i="4"/>
  <c r="L71" i="4" s="1"/>
  <c r="L16" i="2"/>
  <c r="H16" i="2"/>
  <c r="O16" i="2"/>
  <c r="K16" i="2"/>
  <c r="N16" i="2"/>
  <c r="J16" i="2"/>
  <c r="M16" i="2"/>
  <c r="I16" i="2"/>
  <c r="Q91" i="4"/>
  <c r="M91" i="4"/>
  <c r="T91" i="4"/>
  <c r="P91" i="4"/>
  <c r="S91" i="4"/>
  <c r="O91" i="4"/>
  <c r="R91" i="4"/>
  <c r="N91" i="4"/>
  <c r="L21" i="11"/>
  <c r="J88" i="8"/>
  <c r="J86" i="8"/>
  <c r="J84" i="8"/>
  <c r="J87" i="8"/>
  <c r="J85" i="8"/>
  <c r="H148" i="5"/>
  <c r="J27" i="6"/>
  <c r="L22" i="6"/>
  <c r="S25" i="6"/>
  <c r="O25" i="6"/>
  <c r="R25" i="6"/>
  <c r="N25" i="6"/>
  <c r="Q25" i="6"/>
  <c r="M25" i="6"/>
  <c r="T25" i="6"/>
  <c r="P25" i="6"/>
  <c r="J103" i="5"/>
  <c r="L94" i="5"/>
  <c r="J43" i="5"/>
  <c r="L34" i="5"/>
  <c r="T50" i="4"/>
  <c r="P50" i="4"/>
  <c r="S50" i="4"/>
  <c r="O50" i="4"/>
  <c r="R50" i="4"/>
  <c r="N50" i="4"/>
  <c r="Q50" i="4"/>
  <c r="M50" i="4"/>
  <c r="M72" i="12"/>
  <c r="M52" i="12"/>
  <c r="J27" i="5"/>
  <c r="J51" i="4"/>
  <c r="L51" i="4" s="1"/>
  <c r="E18" i="2"/>
  <c r="G17" i="2"/>
  <c r="S21" i="6"/>
  <c r="O21" i="6"/>
  <c r="R21" i="6"/>
  <c r="N21" i="6"/>
  <c r="Q21" i="6"/>
  <c r="M21" i="6"/>
  <c r="T21" i="6"/>
  <c r="P21" i="6"/>
  <c r="R41" i="5"/>
  <c r="N41" i="5"/>
  <c r="T41" i="5"/>
  <c r="P41" i="5"/>
  <c r="S41" i="5"/>
  <c r="Q41" i="5"/>
  <c r="O41" i="5"/>
  <c r="M41" i="5"/>
  <c r="S21" i="3"/>
  <c r="O21" i="3"/>
  <c r="R21" i="3"/>
  <c r="N21" i="3"/>
  <c r="Q21" i="3"/>
  <c r="M21" i="3"/>
  <c r="T21" i="3"/>
  <c r="P21" i="3"/>
  <c r="S25" i="3"/>
  <c r="O25" i="3"/>
  <c r="R25" i="3"/>
  <c r="N25" i="3"/>
  <c r="Q25" i="3"/>
  <c r="M25" i="3"/>
  <c r="T25" i="3"/>
  <c r="P25" i="3"/>
  <c r="J35" i="6"/>
  <c r="L30" i="6"/>
  <c r="R44" i="3"/>
  <c r="N44" i="3"/>
  <c r="Q44" i="3"/>
  <c r="M44" i="3"/>
  <c r="T44" i="3"/>
  <c r="P44" i="3"/>
  <c r="O44" i="3"/>
  <c r="S44" i="3"/>
  <c r="J35" i="5"/>
  <c r="L26" i="5"/>
  <c r="R33" i="5"/>
  <c r="N33" i="5"/>
  <c r="T33" i="5"/>
  <c r="P33" i="5"/>
  <c r="S33" i="5"/>
  <c r="Q33" i="5"/>
  <c r="O33" i="5"/>
  <c r="M33" i="5"/>
  <c r="S17" i="3"/>
  <c r="O17" i="3"/>
  <c r="R17" i="3"/>
  <c r="N17" i="3"/>
  <c r="Q17" i="3"/>
  <c r="M17" i="3"/>
  <c r="T17" i="3"/>
  <c r="P17" i="3"/>
  <c r="H145" i="5"/>
  <c r="H141" i="5"/>
  <c r="H147" i="5"/>
  <c r="H143" i="5"/>
  <c r="H144" i="5"/>
  <c r="H140" i="5"/>
  <c r="H142" i="5"/>
  <c r="H146" i="5"/>
  <c r="J31" i="6"/>
  <c r="L26" i="6"/>
  <c r="J59" i="5"/>
  <c r="L50" i="5"/>
  <c r="L26" i="3"/>
  <c r="J31" i="3"/>
  <c r="J35" i="3"/>
  <c r="L30" i="3"/>
  <c r="J54" i="3"/>
  <c r="L49" i="3"/>
  <c r="J23" i="6"/>
  <c r="L18" i="6"/>
  <c r="J51" i="5"/>
  <c r="L42" i="5"/>
  <c r="L22" i="3"/>
  <c r="J27" i="3"/>
  <c r="M33" i="12" l="1"/>
  <c r="J32" i="4"/>
  <c r="L32" i="4" s="1"/>
  <c r="J20" i="5"/>
  <c r="S10" i="5"/>
  <c r="T10" i="5"/>
  <c r="O10" i="5"/>
  <c r="R10" i="5"/>
  <c r="Q10" i="5"/>
  <c r="P10" i="5"/>
  <c r="M10" i="5"/>
  <c r="N10" i="5"/>
  <c r="M31" i="4"/>
  <c r="S31" i="4"/>
  <c r="T31" i="4"/>
  <c r="R31" i="4"/>
  <c r="Q31" i="4"/>
  <c r="P31" i="4"/>
  <c r="O31" i="4"/>
  <c r="N31" i="4"/>
  <c r="R10" i="4"/>
  <c r="Q10" i="4"/>
  <c r="O10" i="4"/>
  <c r="M10" i="4"/>
  <c r="P10" i="4"/>
  <c r="N10" i="4"/>
  <c r="T10" i="4"/>
  <c r="S10" i="4"/>
  <c r="Q19" i="5"/>
  <c r="N19" i="5"/>
  <c r="T19" i="5"/>
  <c r="S19" i="5"/>
  <c r="M19" i="5"/>
  <c r="P19" i="5"/>
  <c r="R19" i="5"/>
  <c r="O19" i="5"/>
  <c r="M12" i="12"/>
  <c r="J11" i="5"/>
  <c r="J11" i="4"/>
  <c r="L11" i="4" s="1"/>
  <c r="T22" i="3"/>
  <c r="P22" i="3"/>
  <c r="S22" i="3"/>
  <c r="O22" i="3"/>
  <c r="R22" i="3"/>
  <c r="N22" i="3"/>
  <c r="Q22" i="3"/>
  <c r="M22" i="3"/>
  <c r="J28" i="6"/>
  <c r="L23" i="6"/>
  <c r="T26" i="3"/>
  <c r="P26" i="3"/>
  <c r="S26" i="3"/>
  <c r="O26" i="3"/>
  <c r="R26" i="3"/>
  <c r="N26" i="3"/>
  <c r="M26" i="3"/>
  <c r="Q26" i="3"/>
  <c r="J36" i="6"/>
  <c r="L31" i="6"/>
  <c r="L35" i="5"/>
  <c r="J44" i="5"/>
  <c r="J40" i="6"/>
  <c r="L35" i="6"/>
  <c r="Q51" i="4"/>
  <c r="M51" i="4"/>
  <c r="T51" i="4"/>
  <c r="P51" i="4"/>
  <c r="S51" i="4"/>
  <c r="O51" i="4"/>
  <c r="R51" i="4"/>
  <c r="N51" i="4"/>
  <c r="S34" i="5"/>
  <c r="O34" i="5"/>
  <c r="Q34" i="5"/>
  <c r="M34" i="5"/>
  <c r="P34" i="5"/>
  <c r="N34" i="5"/>
  <c r="T34" i="5"/>
  <c r="R34" i="5"/>
  <c r="J32" i="6"/>
  <c r="L27" i="6"/>
  <c r="T18" i="3"/>
  <c r="P18" i="3"/>
  <c r="S18" i="3"/>
  <c r="O18" i="3"/>
  <c r="R18" i="3"/>
  <c r="N18" i="3"/>
  <c r="M18" i="3"/>
  <c r="Q18" i="3"/>
  <c r="S42" i="5"/>
  <c r="O42" i="5"/>
  <c r="Q42" i="5"/>
  <c r="M42" i="5"/>
  <c r="P42" i="5"/>
  <c r="N42" i="5"/>
  <c r="T42" i="5"/>
  <c r="R42" i="5"/>
  <c r="S49" i="3"/>
  <c r="O49" i="3"/>
  <c r="R49" i="3"/>
  <c r="N49" i="3"/>
  <c r="Q49" i="3"/>
  <c r="M49" i="3"/>
  <c r="P49" i="3"/>
  <c r="T49" i="3"/>
  <c r="T30" i="3"/>
  <c r="P30" i="3"/>
  <c r="S30" i="3"/>
  <c r="O30" i="3"/>
  <c r="R30" i="3"/>
  <c r="N30" i="3"/>
  <c r="Q30" i="3"/>
  <c r="M30" i="3"/>
  <c r="S50" i="5"/>
  <c r="O50" i="5"/>
  <c r="Q50" i="5"/>
  <c r="M50" i="5"/>
  <c r="P50" i="5"/>
  <c r="N50" i="5"/>
  <c r="T50" i="5"/>
  <c r="R50" i="5"/>
  <c r="L27" i="5"/>
  <c r="J36" i="5"/>
  <c r="J52" i="5"/>
  <c r="L43" i="5"/>
  <c r="H153" i="5"/>
  <c r="H149" i="5"/>
  <c r="H155" i="5"/>
  <c r="H151" i="5"/>
  <c r="H152" i="5"/>
  <c r="H156" i="5"/>
  <c r="H154" i="5"/>
  <c r="H150" i="5"/>
  <c r="Q71" i="4"/>
  <c r="M71" i="4"/>
  <c r="T71" i="4"/>
  <c r="P71" i="4"/>
  <c r="S71" i="4"/>
  <c r="O71" i="4"/>
  <c r="R71" i="4"/>
  <c r="N71" i="4"/>
  <c r="J60" i="5"/>
  <c r="L51" i="5"/>
  <c r="J59" i="3"/>
  <c r="L54" i="3"/>
  <c r="J40" i="3"/>
  <c r="L35" i="3"/>
  <c r="J68" i="5"/>
  <c r="L59" i="5"/>
  <c r="N17" i="2"/>
  <c r="J17" i="2"/>
  <c r="M17" i="2"/>
  <c r="I17" i="2"/>
  <c r="L17" i="2"/>
  <c r="H17" i="2"/>
  <c r="O17" i="2"/>
  <c r="K17" i="2"/>
  <c r="M73" i="12"/>
  <c r="M53" i="12"/>
  <c r="J28" i="5"/>
  <c r="J52" i="4"/>
  <c r="L52" i="4" s="1"/>
  <c r="Q94" i="5"/>
  <c r="M94" i="5"/>
  <c r="S94" i="5"/>
  <c r="O94" i="5"/>
  <c r="R94" i="5"/>
  <c r="P94" i="5"/>
  <c r="N94" i="5"/>
  <c r="T94" i="5"/>
  <c r="R92" i="4"/>
  <c r="N92" i="4"/>
  <c r="Q92" i="4"/>
  <c r="M92" i="4"/>
  <c r="T92" i="4"/>
  <c r="P92" i="4"/>
  <c r="S92" i="4"/>
  <c r="O92" i="4"/>
  <c r="J32" i="3"/>
  <c r="L27" i="3"/>
  <c r="T18" i="6"/>
  <c r="P18" i="6"/>
  <c r="S18" i="6"/>
  <c r="O18" i="6"/>
  <c r="R18" i="6"/>
  <c r="N18" i="6"/>
  <c r="M18" i="6"/>
  <c r="Q18" i="6"/>
  <c r="J36" i="3"/>
  <c r="L31" i="3"/>
  <c r="T26" i="6"/>
  <c r="P26" i="6"/>
  <c r="S26" i="6"/>
  <c r="O26" i="6"/>
  <c r="R26" i="6"/>
  <c r="N26" i="6"/>
  <c r="M26" i="6"/>
  <c r="Q26" i="6"/>
  <c r="S26" i="5"/>
  <c r="O26" i="5"/>
  <c r="Q26" i="5"/>
  <c r="M26" i="5"/>
  <c r="P26" i="5"/>
  <c r="N26" i="5"/>
  <c r="T26" i="5"/>
  <c r="R26" i="5"/>
  <c r="T30" i="6"/>
  <c r="P30" i="6"/>
  <c r="S30" i="6"/>
  <c r="O30" i="6"/>
  <c r="R30" i="6"/>
  <c r="N30" i="6"/>
  <c r="Q30" i="6"/>
  <c r="M30" i="6"/>
  <c r="E19" i="2"/>
  <c r="G18" i="2"/>
  <c r="M93" i="12"/>
  <c r="J93" i="4" s="1"/>
  <c r="L93" i="4" s="1"/>
  <c r="J72" i="4"/>
  <c r="L72" i="4" s="1"/>
  <c r="J112" i="5"/>
  <c r="L103" i="5"/>
  <c r="T22" i="6"/>
  <c r="P22" i="6"/>
  <c r="S22" i="6"/>
  <c r="O22" i="6"/>
  <c r="R22" i="6"/>
  <c r="N22" i="6"/>
  <c r="Q22" i="6"/>
  <c r="M22" i="6"/>
  <c r="L22" i="11"/>
  <c r="J92" i="8"/>
  <c r="J90" i="8"/>
  <c r="J91" i="8"/>
  <c r="J89" i="8"/>
  <c r="H157" i="5"/>
  <c r="J28" i="3"/>
  <c r="L23" i="3"/>
  <c r="L20" i="5" l="1"/>
  <c r="L11" i="8"/>
  <c r="L12" i="8"/>
  <c r="L10" i="8"/>
  <c r="L13" i="8"/>
  <c r="L9" i="8"/>
  <c r="P9" i="8" s="1"/>
  <c r="R11" i="4"/>
  <c r="Q11" i="4"/>
  <c r="O11" i="4"/>
  <c r="M11" i="4"/>
  <c r="S11" i="4"/>
  <c r="P11" i="4"/>
  <c r="N11" i="4"/>
  <c r="T11" i="4"/>
  <c r="N32" i="4"/>
  <c r="O32" i="4"/>
  <c r="S32" i="4"/>
  <c r="Q32" i="4"/>
  <c r="T32" i="4"/>
  <c r="M32" i="4"/>
  <c r="R32" i="4"/>
  <c r="P32" i="4"/>
  <c r="M13" i="12"/>
  <c r="J12" i="5"/>
  <c r="L12" i="5" s="1"/>
  <c r="J12" i="4"/>
  <c r="L12" i="4" s="1"/>
  <c r="L8" i="8"/>
  <c r="L4" i="8"/>
  <c r="P4" i="8" s="1"/>
  <c r="L5" i="8"/>
  <c r="L7" i="8"/>
  <c r="L11" i="5"/>
  <c r="L6" i="8"/>
  <c r="M34" i="12"/>
  <c r="J21" i="5"/>
  <c r="L21" i="5" s="1"/>
  <c r="J33" i="4"/>
  <c r="L33" i="4" s="1"/>
  <c r="S93" i="4"/>
  <c r="O93" i="4"/>
  <c r="R93" i="4"/>
  <c r="N93" i="4"/>
  <c r="Q93" i="4"/>
  <c r="M93" i="4"/>
  <c r="T93" i="4"/>
  <c r="P93" i="4"/>
  <c r="H165" i="5"/>
  <c r="H161" i="5"/>
  <c r="H163" i="5"/>
  <c r="H159" i="5"/>
  <c r="H160" i="5"/>
  <c r="H164" i="5"/>
  <c r="H158" i="5"/>
  <c r="H162" i="5"/>
  <c r="J121" i="5"/>
  <c r="L112" i="5"/>
  <c r="E20" i="2"/>
  <c r="G19" i="2"/>
  <c r="J41" i="3"/>
  <c r="L36" i="3"/>
  <c r="M94" i="12"/>
  <c r="J94" i="4" s="1"/>
  <c r="L94" i="4" s="1"/>
  <c r="J73" i="4"/>
  <c r="L73" i="4" s="1"/>
  <c r="T59" i="5"/>
  <c r="P59" i="5"/>
  <c r="S59" i="5"/>
  <c r="O59" i="5"/>
  <c r="R59" i="5"/>
  <c r="N59" i="5"/>
  <c r="M59" i="5"/>
  <c r="Q59" i="5"/>
  <c r="T54" i="3"/>
  <c r="P54" i="3"/>
  <c r="S54" i="3"/>
  <c r="O54" i="3"/>
  <c r="R54" i="3"/>
  <c r="N54" i="3"/>
  <c r="Q54" i="3"/>
  <c r="M54" i="3"/>
  <c r="J45" i="5"/>
  <c r="L36" i="5"/>
  <c r="J45" i="6"/>
  <c r="L40" i="6"/>
  <c r="Q31" i="6"/>
  <c r="M31" i="6"/>
  <c r="T31" i="6"/>
  <c r="P31" i="6"/>
  <c r="S31" i="6"/>
  <c r="O31" i="6"/>
  <c r="R31" i="6"/>
  <c r="N31" i="6"/>
  <c r="Q23" i="3"/>
  <c r="M23" i="3"/>
  <c r="T23" i="3"/>
  <c r="P23" i="3"/>
  <c r="S23" i="3"/>
  <c r="O23" i="3"/>
  <c r="R23" i="3"/>
  <c r="N23" i="3"/>
  <c r="J37" i="3"/>
  <c r="L32" i="3"/>
  <c r="T51" i="5"/>
  <c r="P51" i="5"/>
  <c r="R51" i="5"/>
  <c r="N51" i="5"/>
  <c r="S51" i="5"/>
  <c r="Q51" i="5"/>
  <c r="O51" i="5"/>
  <c r="M51" i="5"/>
  <c r="T43" i="5"/>
  <c r="P43" i="5"/>
  <c r="R43" i="5"/>
  <c r="N43" i="5"/>
  <c r="S43" i="5"/>
  <c r="Q43" i="5"/>
  <c r="O43" i="5"/>
  <c r="M43" i="5"/>
  <c r="J37" i="6"/>
  <c r="L32" i="6"/>
  <c r="L23" i="11"/>
  <c r="J94" i="8"/>
  <c r="J95" i="8"/>
  <c r="J93" i="8"/>
  <c r="H166" i="5"/>
  <c r="R72" i="4"/>
  <c r="N72" i="4"/>
  <c r="Q72" i="4"/>
  <c r="M72" i="4"/>
  <c r="T72" i="4"/>
  <c r="P72" i="4"/>
  <c r="S72" i="4"/>
  <c r="O72" i="4"/>
  <c r="Q27" i="3"/>
  <c r="M27" i="3"/>
  <c r="T27" i="3"/>
  <c r="P27" i="3"/>
  <c r="S27" i="3"/>
  <c r="O27" i="3"/>
  <c r="R27" i="3"/>
  <c r="N27" i="3"/>
  <c r="R52" i="4"/>
  <c r="N52" i="4"/>
  <c r="Q52" i="4"/>
  <c r="M52" i="4"/>
  <c r="T52" i="4"/>
  <c r="P52" i="4"/>
  <c r="S52" i="4"/>
  <c r="O52" i="4"/>
  <c r="J77" i="5"/>
  <c r="L68" i="5"/>
  <c r="J64" i="3"/>
  <c r="L64" i="3" s="1"/>
  <c r="L59" i="3"/>
  <c r="T27" i="5"/>
  <c r="P27" i="5"/>
  <c r="R27" i="5"/>
  <c r="N27" i="5"/>
  <c r="S27" i="5"/>
  <c r="Q27" i="5"/>
  <c r="O27" i="5"/>
  <c r="M27" i="5"/>
  <c r="Q27" i="6"/>
  <c r="M27" i="6"/>
  <c r="T27" i="6"/>
  <c r="P27" i="6"/>
  <c r="S27" i="6"/>
  <c r="O27" i="6"/>
  <c r="R27" i="6"/>
  <c r="N27" i="6"/>
  <c r="J53" i="5"/>
  <c r="L44" i="5"/>
  <c r="J41" i="6"/>
  <c r="L36" i="6"/>
  <c r="T35" i="5"/>
  <c r="P35" i="5"/>
  <c r="R35" i="5"/>
  <c r="N35" i="5"/>
  <c r="S35" i="5"/>
  <c r="Q35" i="5"/>
  <c r="O35" i="5"/>
  <c r="M35" i="5"/>
  <c r="Q23" i="6"/>
  <c r="M23" i="6"/>
  <c r="T23" i="6"/>
  <c r="P23" i="6"/>
  <c r="S23" i="6"/>
  <c r="O23" i="6"/>
  <c r="R23" i="6"/>
  <c r="N23" i="6"/>
  <c r="J37" i="5"/>
  <c r="L28" i="5"/>
  <c r="Q35" i="3"/>
  <c r="M35" i="3"/>
  <c r="T35" i="3"/>
  <c r="P35" i="3"/>
  <c r="S35" i="3"/>
  <c r="O35" i="3"/>
  <c r="R35" i="3"/>
  <c r="N35" i="3"/>
  <c r="J33" i="3"/>
  <c r="L28" i="3"/>
  <c r="R103" i="5"/>
  <c r="N103" i="5"/>
  <c r="T103" i="5"/>
  <c r="P103" i="5"/>
  <c r="M103" i="5"/>
  <c r="S103" i="5"/>
  <c r="Q103" i="5"/>
  <c r="O103" i="5"/>
  <c r="L18" i="2"/>
  <c r="H18" i="2"/>
  <c r="O18" i="2"/>
  <c r="K18" i="2"/>
  <c r="N18" i="2"/>
  <c r="J18" i="2"/>
  <c r="I18" i="2"/>
  <c r="M18" i="2"/>
  <c r="Q31" i="3"/>
  <c r="M31" i="3"/>
  <c r="T31" i="3"/>
  <c r="P31" i="3"/>
  <c r="S31" i="3"/>
  <c r="O31" i="3"/>
  <c r="R31" i="3"/>
  <c r="N31" i="3"/>
  <c r="M74" i="12"/>
  <c r="M54" i="12"/>
  <c r="J29" i="5"/>
  <c r="J53" i="4"/>
  <c r="L53" i="4" s="1"/>
  <c r="J45" i="3"/>
  <c r="L40" i="3"/>
  <c r="J69" i="5"/>
  <c r="L60" i="5"/>
  <c r="J61" i="5"/>
  <c r="L52" i="5"/>
  <c r="Q35" i="6"/>
  <c r="M35" i="6"/>
  <c r="T35" i="6"/>
  <c r="P35" i="6"/>
  <c r="S35" i="6"/>
  <c r="O35" i="6"/>
  <c r="R35" i="6"/>
  <c r="N35" i="6"/>
  <c r="J33" i="6"/>
  <c r="L28" i="6"/>
  <c r="T4" i="8" l="1"/>
  <c r="R4" i="8"/>
  <c r="W4" i="8"/>
  <c r="U4" i="8"/>
  <c r="S4" i="8"/>
  <c r="Q4" i="8"/>
  <c r="X4" i="8"/>
  <c r="V4" i="8"/>
  <c r="M14" i="12"/>
  <c r="J13" i="4"/>
  <c r="L13" i="4" s="1"/>
  <c r="M12" i="5"/>
  <c r="Q12" i="5"/>
  <c r="S12" i="5"/>
  <c r="P12" i="5"/>
  <c r="O12" i="5"/>
  <c r="N12" i="5"/>
  <c r="T12" i="5"/>
  <c r="R12" i="5"/>
  <c r="R33" i="4"/>
  <c r="M33" i="4"/>
  <c r="N33" i="4"/>
  <c r="T33" i="4"/>
  <c r="S33" i="4"/>
  <c r="Q33" i="4"/>
  <c r="P33" i="4"/>
  <c r="O33" i="4"/>
  <c r="N11" i="5"/>
  <c r="Q11" i="5"/>
  <c r="S11" i="5"/>
  <c r="T11" i="5"/>
  <c r="O11" i="5"/>
  <c r="R11" i="5"/>
  <c r="P11" i="5"/>
  <c r="M11" i="5"/>
  <c r="W9" i="8"/>
  <c r="U9" i="8"/>
  <c r="S9" i="8"/>
  <c r="Q9" i="8"/>
  <c r="X9" i="8"/>
  <c r="V9" i="8"/>
  <c r="T9" i="8"/>
  <c r="R9" i="8"/>
  <c r="M35" i="12"/>
  <c r="J34" i="4"/>
  <c r="L34" i="4" s="1"/>
  <c r="O21" i="5"/>
  <c r="N21" i="5"/>
  <c r="Q21" i="5"/>
  <c r="T21" i="5"/>
  <c r="M21" i="5"/>
  <c r="P21" i="5"/>
  <c r="R21" i="5"/>
  <c r="S21" i="5"/>
  <c r="R12" i="4"/>
  <c r="S12" i="4"/>
  <c r="N12" i="4"/>
  <c r="M12" i="4"/>
  <c r="T12" i="4"/>
  <c r="Q12" i="4"/>
  <c r="O12" i="4"/>
  <c r="P12" i="4"/>
  <c r="Q20" i="5"/>
  <c r="T20" i="5"/>
  <c r="R20" i="5"/>
  <c r="O20" i="5"/>
  <c r="M20" i="5"/>
  <c r="S20" i="5"/>
  <c r="N20" i="5"/>
  <c r="P20" i="5"/>
  <c r="Q52" i="5"/>
  <c r="M52" i="5"/>
  <c r="S52" i="5"/>
  <c r="O52" i="5"/>
  <c r="P52" i="5"/>
  <c r="N52" i="5"/>
  <c r="T52" i="5"/>
  <c r="R52" i="5"/>
  <c r="Q60" i="5"/>
  <c r="M60" i="5"/>
  <c r="T60" i="5"/>
  <c r="P60" i="5"/>
  <c r="S60" i="5"/>
  <c r="O60" i="5"/>
  <c r="R60" i="5"/>
  <c r="N60" i="5"/>
  <c r="J46" i="5"/>
  <c r="L37" i="5"/>
  <c r="Q44" i="5"/>
  <c r="M44" i="5"/>
  <c r="S44" i="5"/>
  <c r="O44" i="5"/>
  <c r="P44" i="5"/>
  <c r="N44" i="5"/>
  <c r="T44" i="5"/>
  <c r="R44" i="5"/>
  <c r="J86" i="5"/>
  <c r="L77" i="5"/>
  <c r="J42" i="6"/>
  <c r="L37" i="6"/>
  <c r="N5" i="8"/>
  <c r="L45" i="6"/>
  <c r="J46" i="3"/>
  <c r="L41" i="3"/>
  <c r="J130" i="5"/>
  <c r="L121" i="5"/>
  <c r="J78" i="5"/>
  <c r="L69" i="5"/>
  <c r="J62" i="5"/>
  <c r="L53" i="5"/>
  <c r="H173" i="5"/>
  <c r="H169" i="5"/>
  <c r="H171" i="5"/>
  <c r="H167" i="5"/>
  <c r="H168" i="5"/>
  <c r="H172" i="5"/>
  <c r="H170" i="5"/>
  <c r="H174" i="5"/>
  <c r="J96" i="8"/>
  <c r="L24" i="11"/>
  <c r="H184" i="5" s="1"/>
  <c r="J97" i="8"/>
  <c r="H175" i="5"/>
  <c r="R32" i="3"/>
  <c r="N32" i="3"/>
  <c r="Q32" i="3"/>
  <c r="M32" i="3"/>
  <c r="T32" i="3"/>
  <c r="P32" i="3"/>
  <c r="S32" i="3"/>
  <c r="O32" i="3"/>
  <c r="Q36" i="5"/>
  <c r="M36" i="5"/>
  <c r="S36" i="5"/>
  <c r="O36" i="5"/>
  <c r="P36" i="5"/>
  <c r="N36" i="5"/>
  <c r="T36" i="5"/>
  <c r="R36" i="5"/>
  <c r="S73" i="4"/>
  <c r="O73" i="4"/>
  <c r="R73" i="4"/>
  <c r="N73" i="4"/>
  <c r="Q73" i="4"/>
  <c r="M73" i="4"/>
  <c r="T73" i="4"/>
  <c r="P73" i="4"/>
  <c r="N19" i="2"/>
  <c r="J19" i="2"/>
  <c r="M19" i="2"/>
  <c r="I19" i="2"/>
  <c r="L19" i="2"/>
  <c r="H19" i="2"/>
  <c r="O19" i="2"/>
  <c r="K19" i="2"/>
  <c r="R28" i="6"/>
  <c r="N28" i="6"/>
  <c r="Q28" i="6"/>
  <c r="M28" i="6"/>
  <c r="T28" i="6"/>
  <c r="P28" i="6"/>
  <c r="S28" i="6"/>
  <c r="O28" i="6"/>
  <c r="R40" i="3"/>
  <c r="N40" i="3"/>
  <c r="Q40" i="3"/>
  <c r="M40" i="3"/>
  <c r="T40" i="3"/>
  <c r="P40" i="3"/>
  <c r="O40" i="3"/>
  <c r="S40" i="3"/>
  <c r="M75" i="12"/>
  <c r="M55" i="12"/>
  <c r="J30" i="5"/>
  <c r="J54" i="4"/>
  <c r="L54" i="4" s="1"/>
  <c r="J38" i="3"/>
  <c r="L33" i="3"/>
  <c r="R36" i="6"/>
  <c r="N36" i="6"/>
  <c r="Q36" i="6"/>
  <c r="M36" i="6"/>
  <c r="T36" i="6"/>
  <c r="P36" i="6"/>
  <c r="S36" i="6"/>
  <c r="O36" i="6"/>
  <c r="R64" i="3"/>
  <c r="N64" i="3"/>
  <c r="Q64" i="3"/>
  <c r="M64" i="3"/>
  <c r="T64" i="3"/>
  <c r="P64" i="3"/>
  <c r="S64" i="3"/>
  <c r="O64" i="3"/>
  <c r="J42" i="3"/>
  <c r="L37" i="3"/>
  <c r="J54" i="5"/>
  <c r="L45" i="5"/>
  <c r="R94" i="4"/>
  <c r="T94" i="4"/>
  <c r="P94" i="4"/>
  <c r="O94" i="4"/>
  <c r="S94" i="4"/>
  <c r="N94" i="4"/>
  <c r="Q94" i="4"/>
  <c r="M94" i="4"/>
  <c r="E21" i="2"/>
  <c r="G20" i="2"/>
  <c r="S53" i="4"/>
  <c r="O53" i="4"/>
  <c r="R53" i="4"/>
  <c r="N53" i="4"/>
  <c r="Q53" i="4"/>
  <c r="M53" i="4"/>
  <c r="T53" i="4"/>
  <c r="P53" i="4"/>
  <c r="J70" i="5"/>
  <c r="L61" i="5"/>
  <c r="L18" i="8"/>
  <c r="L17" i="8"/>
  <c r="L16" i="8"/>
  <c r="L15" i="8"/>
  <c r="L14" i="8"/>
  <c r="P14" i="8" s="1"/>
  <c r="J38" i="5"/>
  <c r="L29" i="5"/>
  <c r="R28" i="3"/>
  <c r="N28" i="3"/>
  <c r="Q28" i="3"/>
  <c r="M28" i="3"/>
  <c r="T28" i="3"/>
  <c r="P28" i="3"/>
  <c r="S28" i="3"/>
  <c r="O28" i="3"/>
  <c r="Q59" i="3"/>
  <c r="M59" i="3"/>
  <c r="T59" i="3"/>
  <c r="P59" i="3"/>
  <c r="S59" i="3"/>
  <c r="O59" i="3"/>
  <c r="R59" i="3"/>
  <c r="N59" i="3"/>
  <c r="J38" i="6"/>
  <c r="L33" i="6"/>
  <c r="J50" i="3"/>
  <c r="L45" i="3"/>
  <c r="M95" i="12"/>
  <c r="J95" i="4" s="1"/>
  <c r="L95" i="4" s="1"/>
  <c r="J74" i="4"/>
  <c r="L74" i="4" s="1"/>
  <c r="Q28" i="5"/>
  <c r="M28" i="5"/>
  <c r="S28" i="5"/>
  <c r="O28" i="5"/>
  <c r="P28" i="5"/>
  <c r="N28" i="5"/>
  <c r="T28" i="5"/>
  <c r="R28" i="5"/>
  <c r="J46" i="6"/>
  <c r="L41" i="6"/>
  <c r="Q68" i="5"/>
  <c r="M68" i="5"/>
  <c r="T68" i="5"/>
  <c r="P68" i="5"/>
  <c r="S68" i="5"/>
  <c r="O68" i="5"/>
  <c r="R68" i="5"/>
  <c r="N68" i="5"/>
  <c r="R32" i="6"/>
  <c r="N32" i="6"/>
  <c r="Q32" i="6"/>
  <c r="M32" i="6"/>
  <c r="T32" i="6"/>
  <c r="P32" i="6"/>
  <c r="S32" i="6"/>
  <c r="O32" i="6"/>
  <c r="R40" i="6"/>
  <c r="N40" i="6"/>
  <c r="Q40" i="6"/>
  <c r="M40" i="6"/>
  <c r="T40" i="6"/>
  <c r="P40" i="6"/>
  <c r="O40" i="6"/>
  <c r="S40" i="6"/>
  <c r="R36" i="3"/>
  <c r="N36" i="3"/>
  <c r="Q36" i="3"/>
  <c r="M36" i="3"/>
  <c r="T36" i="3"/>
  <c r="P36" i="3"/>
  <c r="S36" i="3"/>
  <c r="O36" i="3"/>
  <c r="S112" i="5"/>
  <c r="O112" i="5"/>
  <c r="Q112" i="5"/>
  <c r="M112" i="5"/>
  <c r="R112" i="5"/>
  <c r="P112" i="5"/>
  <c r="N112" i="5"/>
  <c r="T112" i="5"/>
  <c r="M36" i="12" l="1"/>
  <c r="J35" i="4"/>
  <c r="L35" i="4" s="1"/>
  <c r="R34" i="4"/>
  <c r="N34" i="4"/>
  <c r="P34" i="4"/>
  <c r="S34" i="4"/>
  <c r="O34" i="4"/>
  <c r="T34" i="4"/>
  <c r="M34" i="4"/>
  <c r="Q34" i="4"/>
  <c r="O13" i="4"/>
  <c r="T13" i="4"/>
  <c r="R13" i="4"/>
  <c r="Q13" i="4"/>
  <c r="N13" i="4"/>
  <c r="M13" i="4"/>
  <c r="P13" i="4"/>
  <c r="S13" i="4"/>
  <c r="M15" i="12"/>
  <c r="J14" i="4"/>
  <c r="L14" i="4" s="1"/>
  <c r="T74" i="4"/>
  <c r="P74" i="4"/>
  <c r="S74" i="4"/>
  <c r="O74" i="4"/>
  <c r="R74" i="4"/>
  <c r="N74" i="4"/>
  <c r="Q74" i="4"/>
  <c r="M74" i="4"/>
  <c r="S33" i="6"/>
  <c r="O33" i="6"/>
  <c r="R33" i="6"/>
  <c r="N33" i="6"/>
  <c r="Q33" i="6"/>
  <c r="M33" i="6"/>
  <c r="T33" i="6"/>
  <c r="P33" i="6"/>
  <c r="X14" i="8"/>
  <c r="T14" i="8"/>
  <c r="W14" i="8"/>
  <c r="S14" i="8"/>
  <c r="V14" i="8"/>
  <c r="R14" i="8"/>
  <c r="Q14" i="8"/>
  <c r="U14" i="8"/>
  <c r="J63" i="5"/>
  <c r="L54" i="5"/>
  <c r="S33" i="3"/>
  <c r="O33" i="3"/>
  <c r="R33" i="3"/>
  <c r="N33" i="3"/>
  <c r="Q33" i="3"/>
  <c r="M33" i="3"/>
  <c r="T33" i="3"/>
  <c r="P33" i="3"/>
  <c r="M76" i="12"/>
  <c r="M56" i="12"/>
  <c r="J55" i="4"/>
  <c r="L55" i="4" s="1"/>
  <c r="H183" i="5"/>
  <c r="H179" i="5"/>
  <c r="H177" i="5"/>
  <c r="H178" i="5"/>
  <c r="H176" i="5"/>
  <c r="H181" i="5"/>
  <c r="H180" i="5"/>
  <c r="H182" i="5"/>
  <c r="J87" i="5"/>
  <c r="L78" i="5"/>
  <c r="J139" i="5"/>
  <c r="L130" i="5"/>
  <c r="N97" i="8"/>
  <c r="N10" i="8"/>
  <c r="P5" i="8"/>
  <c r="R77" i="5"/>
  <c r="N77" i="5"/>
  <c r="Q77" i="5"/>
  <c r="M77" i="5"/>
  <c r="T77" i="5"/>
  <c r="P77" i="5"/>
  <c r="S77" i="5"/>
  <c r="O77" i="5"/>
  <c r="S95" i="4"/>
  <c r="O95" i="4"/>
  <c r="Q95" i="4"/>
  <c r="M95" i="4"/>
  <c r="T95" i="4"/>
  <c r="R95" i="4"/>
  <c r="P95" i="4"/>
  <c r="N95" i="4"/>
  <c r="J43" i="6"/>
  <c r="L38" i="6"/>
  <c r="R61" i="5"/>
  <c r="N61" i="5"/>
  <c r="Q61" i="5"/>
  <c r="M61" i="5"/>
  <c r="T61" i="5"/>
  <c r="P61" i="5"/>
  <c r="S61" i="5"/>
  <c r="O61" i="5"/>
  <c r="L20" i="2"/>
  <c r="H20" i="2"/>
  <c r="O20" i="2"/>
  <c r="K20" i="2"/>
  <c r="N20" i="2"/>
  <c r="J20" i="2"/>
  <c r="M20" i="2"/>
  <c r="I20" i="2"/>
  <c r="S37" i="3"/>
  <c r="O37" i="3"/>
  <c r="R37" i="3"/>
  <c r="N37" i="3"/>
  <c r="Q37" i="3"/>
  <c r="M37" i="3"/>
  <c r="T37" i="3"/>
  <c r="P37" i="3"/>
  <c r="J43" i="3"/>
  <c r="L38" i="3"/>
  <c r="M96" i="12"/>
  <c r="J96" i="4" s="1"/>
  <c r="L96" i="4" s="1"/>
  <c r="J75" i="4"/>
  <c r="L75" i="4" s="1"/>
  <c r="R53" i="5"/>
  <c r="N53" i="5"/>
  <c r="T53" i="5"/>
  <c r="P53" i="5"/>
  <c r="S53" i="5"/>
  <c r="Q53" i="5"/>
  <c r="O53" i="5"/>
  <c r="M53" i="5"/>
  <c r="S41" i="3"/>
  <c r="O41" i="3"/>
  <c r="R41" i="3"/>
  <c r="N41" i="3"/>
  <c r="Q41" i="3"/>
  <c r="M41" i="3"/>
  <c r="T41" i="3"/>
  <c r="P41" i="3"/>
  <c r="S37" i="6"/>
  <c r="O37" i="6"/>
  <c r="R37" i="6"/>
  <c r="N37" i="6"/>
  <c r="Q37" i="6"/>
  <c r="M37" i="6"/>
  <c r="T37" i="6"/>
  <c r="P37" i="6"/>
  <c r="J95" i="5"/>
  <c r="L86" i="5"/>
  <c r="S41" i="6"/>
  <c r="O41" i="6"/>
  <c r="R41" i="6"/>
  <c r="N41" i="6"/>
  <c r="Q41" i="6"/>
  <c r="M41" i="6"/>
  <c r="T41" i="6"/>
  <c r="P41" i="6"/>
  <c r="S45" i="3"/>
  <c r="O45" i="3"/>
  <c r="R45" i="3"/>
  <c r="N45" i="3"/>
  <c r="Q45" i="3"/>
  <c r="M45" i="3"/>
  <c r="P45" i="3"/>
  <c r="T45" i="3"/>
  <c r="R29" i="5"/>
  <c r="N29" i="5"/>
  <c r="T29" i="5"/>
  <c r="P29" i="5"/>
  <c r="S29" i="5"/>
  <c r="Q29" i="5"/>
  <c r="O29" i="5"/>
  <c r="M29" i="5"/>
  <c r="J79" i="5"/>
  <c r="L70" i="5"/>
  <c r="E22" i="2"/>
  <c r="G21" i="2"/>
  <c r="J47" i="3"/>
  <c r="L42" i="3"/>
  <c r="T54" i="4"/>
  <c r="P54" i="4"/>
  <c r="S54" i="4"/>
  <c r="O54" i="4"/>
  <c r="R54" i="4"/>
  <c r="N54" i="4"/>
  <c r="Q54" i="4"/>
  <c r="M54" i="4"/>
  <c r="H191" i="5"/>
  <c r="H187" i="5"/>
  <c r="H186" i="5"/>
  <c r="H185" i="5"/>
  <c r="H192" i="5"/>
  <c r="H190" i="5"/>
  <c r="H189" i="5"/>
  <c r="H188" i="5"/>
  <c r="J71" i="5"/>
  <c r="L62" i="5"/>
  <c r="J51" i="3"/>
  <c r="L46" i="3"/>
  <c r="J47" i="6"/>
  <c r="L42" i="6"/>
  <c r="R37" i="5"/>
  <c r="N37" i="5"/>
  <c r="T37" i="5"/>
  <c r="P37" i="5"/>
  <c r="S37" i="5"/>
  <c r="Q37" i="5"/>
  <c r="O37" i="5"/>
  <c r="M37" i="5"/>
  <c r="N6" i="8"/>
  <c r="L46" i="6"/>
  <c r="J55" i="3"/>
  <c r="L50" i="3"/>
  <c r="L97" i="8"/>
  <c r="L96" i="8"/>
  <c r="L95" i="8"/>
  <c r="L94" i="8"/>
  <c r="L93" i="8"/>
  <c r="P93" i="8" s="1"/>
  <c r="L92" i="8"/>
  <c r="L91" i="8"/>
  <c r="L90" i="8"/>
  <c r="L89" i="8"/>
  <c r="P89" i="8" s="1"/>
  <c r="L88" i="8"/>
  <c r="L87" i="8"/>
  <c r="L86" i="8"/>
  <c r="L85" i="8"/>
  <c r="L84" i="8"/>
  <c r="P84" i="8" s="1"/>
  <c r="L83" i="8"/>
  <c r="L82" i="8"/>
  <c r="L81" i="8"/>
  <c r="L80" i="8"/>
  <c r="L79" i="8"/>
  <c r="P79" i="8" s="1"/>
  <c r="L78" i="8"/>
  <c r="L77" i="8"/>
  <c r="L76" i="8"/>
  <c r="L75" i="8"/>
  <c r="L74" i="8"/>
  <c r="P74" i="8" s="1"/>
  <c r="L73" i="8"/>
  <c r="L72" i="8"/>
  <c r="L71" i="8"/>
  <c r="L70" i="8"/>
  <c r="L67" i="8"/>
  <c r="L66" i="8"/>
  <c r="L65" i="8"/>
  <c r="L64" i="8"/>
  <c r="P64" i="8" s="1"/>
  <c r="L63" i="8"/>
  <c r="L62" i="8"/>
  <c r="L61" i="8"/>
  <c r="L60" i="8"/>
  <c r="L59" i="8"/>
  <c r="P59" i="8" s="1"/>
  <c r="L58" i="8"/>
  <c r="L57" i="8"/>
  <c r="L56" i="8"/>
  <c r="L55" i="8"/>
  <c r="L54" i="8"/>
  <c r="P54" i="8" s="1"/>
  <c r="L53" i="8"/>
  <c r="L52" i="8"/>
  <c r="L51" i="8"/>
  <c r="L50" i="8"/>
  <c r="L49" i="8"/>
  <c r="P49" i="8" s="1"/>
  <c r="L48" i="8"/>
  <c r="L47" i="8"/>
  <c r="L46" i="8"/>
  <c r="L45" i="8"/>
  <c r="L44" i="8"/>
  <c r="P44" i="8" s="1"/>
  <c r="L43" i="8"/>
  <c r="L42" i="8"/>
  <c r="L41" i="8"/>
  <c r="L40" i="8"/>
  <c r="L39" i="8"/>
  <c r="P39" i="8" s="1"/>
  <c r="L38" i="8"/>
  <c r="L37" i="8"/>
  <c r="L36" i="8"/>
  <c r="L35" i="8"/>
  <c r="L34" i="8"/>
  <c r="P34" i="8" s="1"/>
  <c r="L33" i="8"/>
  <c r="L32" i="8"/>
  <c r="L31" i="8"/>
  <c r="L30" i="8"/>
  <c r="L29" i="8"/>
  <c r="P29" i="8" s="1"/>
  <c r="L28" i="8"/>
  <c r="L27" i="8"/>
  <c r="L26" i="8"/>
  <c r="L69" i="8"/>
  <c r="P69" i="8" s="1"/>
  <c r="L68" i="8"/>
  <c r="L25" i="8"/>
  <c r="L24" i="8"/>
  <c r="P24" i="8" s="1"/>
  <c r="L23" i="8"/>
  <c r="L22" i="8"/>
  <c r="L21" i="8"/>
  <c r="L20" i="8"/>
  <c r="L19" i="8"/>
  <c r="P19" i="8" s="1"/>
  <c r="J47" i="5"/>
  <c r="L38" i="5"/>
  <c r="R45" i="5"/>
  <c r="N45" i="5"/>
  <c r="T45" i="5"/>
  <c r="P45" i="5"/>
  <c r="S45" i="5"/>
  <c r="Q45" i="5"/>
  <c r="O45" i="5"/>
  <c r="M45" i="5"/>
  <c r="J39" i="5"/>
  <c r="L30" i="5"/>
  <c r="P96" i="8"/>
  <c r="R69" i="5"/>
  <c r="N69" i="5"/>
  <c r="Q69" i="5"/>
  <c r="M69" i="5"/>
  <c r="T69" i="5"/>
  <c r="P69" i="5"/>
  <c r="S69" i="5"/>
  <c r="O69" i="5"/>
  <c r="T121" i="5"/>
  <c r="P121" i="5"/>
  <c r="R121" i="5"/>
  <c r="N121" i="5"/>
  <c r="O121" i="5"/>
  <c r="M121" i="5"/>
  <c r="S121" i="5"/>
  <c r="Q121" i="5"/>
  <c r="S45" i="6"/>
  <c r="O45" i="6"/>
  <c r="R45" i="6"/>
  <c r="N45" i="6"/>
  <c r="Q45" i="6"/>
  <c r="M45" i="6"/>
  <c r="P45" i="6"/>
  <c r="T45" i="6"/>
  <c r="J55" i="5"/>
  <c r="L46" i="5"/>
  <c r="P97" i="8" l="1"/>
  <c r="R97" i="8" s="1"/>
  <c r="M16" i="12"/>
  <c r="J15" i="4"/>
  <c r="L15" i="4" s="1"/>
  <c r="P35" i="4"/>
  <c r="S35" i="4"/>
  <c r="Q35" i="4"/>
  <c r="R35" i="4"/>
  <c r="N35" i="4"/>
  <c r="M35" i="4"/>
  <c r="O35" i="4"/>
  <c r="T35" i="4"/>
  <c r="N14" i="4"/>
  <c r="M14" i="4"/>
  <c r="R14" i="4"/>
  <c r="T14" i="4"/>
  <c r="Q14" i="4"/>
  <c r="P14" i="4"/>
  <c r="O14" i="4"/>
  <c r="S14" i="4"/>
  <c r="M37" i="12"/>
  <c r="J36" i="4"/>
  <c r="L36" i="4" s="1"/>
  <c r="S30" i="5"/>
  <c r="O30" i="5"/>
  <c r="Q30" i="5"/>
  <c r="M30" i="5"/>
  <c r="P30" i="5"/>
  <c r="N30" i="5"/>
  <c r="T30" i="5"/>
  <c r="R30" i="5"/>
  <c r="S62" i="5"/>
  <c r="O62" i="5"/>
  <c r="R62" i="5"/>
  <c r="N62" i="5"/>
  <c r="Q62" i="5"/>
  <c r="M62" i="5"/>
  <c r="T62" i="5"/>
  <c r="P62" i="5"/>
  <c r="S70" i="5"/>
  <c r="O70" i="5"/>
  <c r="R70" i="5"/>
  <c r="N70" i="5"/>
  <c r="Q70" i="5"/>
  <c r="M70" i="5"/>
  <c r="T70" i="5"/>
  <c r="P70" i="5"/>
  <c r="V74" i="8"/>
  <c r="R74" i="8"/>
  <c r="U74" i="8"/>
  <c r="Q74" i="8"/>
  <c r="X74" i="8"/>
  <c r="W74" i="8"/>
  <c r="T74" i="8"/>
  <c r="S74" i="8"/>
  <c r="Q75" i="4"/>
  <c r="M75" i="4"/>
  <c r="T75" i="4"/>
  <c r="P75" i="4"/>
  <c r="S75" i="4"/>
  <c r="O75" i="4"/>
  <c r="R75" i="4"/>
  <c r="N75" i="4"/>
  <c r="S78" i="5"/>
  <c r="O78" i="5"/>
  <c r="R78" i="5"/>
  <c r="N78" i="5"/>
  <c r="Q78" i="5"/>
  <c r="M78" i="5"/>
  <c r="T78" i="5"/>
  <c r="P78" i="5"/>
  <c r="L39" i="5"/>
  <c r="J48" i="5"/>
  <c r="X19" i="8"/>
  <c r="T19" i="8"/>
  <c r="W19" i="8"/>
  <c r="S19" i="8"/>
  <c r="V19" i="8"/>
  <c r="R19" i="8"/>
  <c r="U19" i="8"/>
  <c r="Q19" i="8"/>
  <c r="V69" i="8"/>
  <c r="U69" i="8"/>
  <c r="Q69" i="8"/>
  <c r="T69" i="8"/>
  <c r="S69" i="8"/>
  <c r="R69" i="8"/>
  <c r="X69" i="8"/>
  <c r="W69" i="8"/>
  <c r="V29" i="8"/>
  <c r="R29" i="8"/>
  <c r="U29" i="8"/>
  <c r="T29" i="8"/>
  <c r="X29" i="8"/>
  <c r="S29" i="8"/>
  <c r="W29" i="8"/>
  <c r="Q29" i="8"/>
  <c r="V49" i="8"/>
  <c r="R49" i="8"/>
  <c r="W49" i="8"/>
  <c r="Q49" i="8"/>
  <c r="U49" i="8"/>
  <c r="T49" i="8"/>
  <c r="S49" i="8"/>
  <c r="X49" i="8"/>
  <c r="V79" i="8"/>
  <c r="R79" i="8"/>
  <c r="U79" i="8"/>
  <c r="Q79" i="8"/>
  <c r="T79" i="8"/>
  <c r="S79" i="8"/>
  <c r="X79" i="8"/>
  <c r="W79" i="8"/>
  <c r="J60" i="3"/>
  <c r="L55" i="3"/>
  <c r="N7" i="8"/>
  <c r="L47" i="6"/>
  <c r="J80" i="5"/>
  <c r="L71" i="5"/>
  <c r="J52" i="3"/>
  <c r="L47" i="3"/>
  <c r="J88" i="5"/>
  <c r="L79" i="5"/>
  <c r="T96" i="4"/>
  <c r="P96" i="4"/>
  <c r="R96" i="4"/>
  <c r="N96" i="4"/>
  <c r="O96" i="4"/>
  <c r="M96" i="4"/>
  <c r="S96" i="4"/>
  <c r="Q96" i="4"/>
  <c r="T38" i="6"/>
  <c r="P38" i="6"/>
  <c r="S38" i="6"/>
  <c r="O38" i="6"/>
  <c r="R38" i="6"/>
  <c r="N38" i="6"/>
  <c r="Q38" i="6"/>
  <c r="M38" i="6"/>
  <c r="J96" i="5"/>
  <c r="L87" i="5"/>
  <c r="S54" i="5"/>
  <c r="O54" i="5"/>
  <c r="R54" i="5"/>
  <c r="N54" i="5"/>
  <c r="Q54" i="5"/>
  <c r="M54" i="5"/>
  <c r="T54" i="5"/>
  <c r="P54" i="5"/>
  <c r="J64" i="5"/>
  <c r="L55" i="5"/>
  <c r="V44" i="8"/>
  <c r="R44" i="8"/>
  <c r="X44" i="8"/>
  <c r="S44" i="8"/>
  <c r="W44" i="8"/>
  <c r="Q44" i="8"/>
  <c r="U44" i="8"/>
  <c r="T44" i="8"/>
  <c r="V64" i="8"/>
  <c r="R64" i="8"/>
  <c r="U64" i="8"/>
  <c r="Q64" i="8"/>
  <c r="X64" i="8"/>
  <c r="W64" i="8"/>
  <c r="T64" i="8"/>
  <c r="S64" i="8"/>
  <c r="T50" i="3"/>
  <c r="P50" i="3"/>
  <c r="S50" i="3"/>
  <c r="O50" i="3"/>
  <c r="R50" i="3"/>
  <c r="N50" i="3"/>
  <c r="Q50" i="3"/>
  <c r="M50" i="3"/>
  <c r="T42" i="6"/>
  <c r="P42" i="6"/>
  <c r="S42" i="6"/>
  <c r="O42" i="6"/>
  <c r="R42" i="6"/>
  <c r="N42" i="6"/>
  <c r="Q42" i="6"/>
  <c r="M42" i="6"/>
  <c r="T42" i="3"/>
  <c r="P42" i="3"/>
  <c r="S42" i="3"/>
  <c r="O42" i="3"/>
  <c r="R42" i="3"/>
  <c r="N42" i="3"/>
  <c r="Q42" i="3"/>
  <c r="M42" i="3"/>
  <c r="J104" i="5"/>
  <c r="L95" i="5"/>
  <c r="N15" i="8"/>
  <c r="P10" i="8"/>
  <c r="M97" i="12"/>
  <c r="J97" i="4" s="1"/>
  <c r="L97" i="4" s="1"/>
  <c r="J76" i="4"/>
  <c r="L76" i="4" s="1"/>
  <c r="X24" i="8"/>
  <c r="T24" i="8"/>
  <c r="W24" i="8"/>
  <c r="S24" i="8"/>
  <c r="V24" i="8"/>
  <c r="R24" i="8"/>
  <c r="U24" i="8"/>
  <c r="Q24" i="8"/>
  <c r="V34" i="8"/>
  <c r="R34" i="8"/>
  <c r="T34" i="8"/>
  <c r="X34" i="8"/>
  <c r="S34" i="8"/>
  <c r="U34" i="8"/>
  <c r="Q34" i="8"/>
  <c r="W34" i="8"/>
  <c r="V54" i="8"/>
  <c r="R54" i="8"/>
  <c r="U54" i="8"/>
  <c r="T54" i="8"/>
  <c r="X54" i="8"/>
  <c r="S54" i="8"/>
  <c r="W54" i="8"/>
  <c r="Q54" i="8"/>
  <c r="V84" i="8"/>
  <c r="R84" i="8"/>
  <c r="W84" i="8"/>
  <c r="S84" i="8"/>
  <c r="X84" i="8"/>
  <c r="U84" i="8"/>
  <c r="T84" i="8"/>
  <c r="Q84" i="8"/>
  <c r="T46" i="6"/>
  <c r="P46" i="6"/>
  <c r="S46" i="6"/>
  <c r="O46" i="6"/>
  <c r="R46" i="6"/>
  <c r="N46" i="6"/>
  <c r="Q46" i="6"/>
  <c r="M46" i="6"/>
  <c r="T46" i="3"/>
  <c r="P46" i="3"/>
  <c r="S46" i="3"/>
  <c r="O46" i="3"/>
  <c r="R46" i="3"/>
  <c r="N46" i="3"/>
  <c r="Q46" i="3"/>
  <c r="M46" i="3"/>
  <c r="N21" i="2"/>
  <c r="J21" i="2"/>
  <c r="M21" i="2"/>
  <c r="I21" i="2"/>
  <c r="L21" i="2"/>
  <c r="H21" i="2"/>
  <c r="K21" i="2"/>
  <c r="O21" i="2"/>
  <c r="T38" i="3"/>
  <c r="P38" i="3"/>
  <c r="S38" i="3"/>
  <c r="O38" i="3"/>
  <c r="R38" i="3"/>
  <c r="N38" i="3"/>
  <c r="Q38" i="3"/>
  <c r="M38" i="3"/>
  <c r="J48" i="6"/>
  <c r="L43" i="6"/>
  <c r="S130" i="5"/>
  <c r="O130" i="5"/>
  <c r="Q130" i="5"/>
  <c r="M130" i="5"/>
  <c r="T130" i="5"/>
  <c r="P130" i="5"/>
  <c r="R130" i="5"/>
  <c r="N130" i="5"/>
  <c r="Q55" i="4"/>
  <c r="M55" i="4"/>
  <c r="T55" i="4"/>
  <c r="P55" i="4"/>
  <c r="S55" i="4"/>
  <c r="O55" i="4"/>
  <c r="R55" i="4"/>
  <c r="N55" i="4"/>
  <c r="J72" i="5"/>
  <c r="L63" i="5"/>
  <c r="J56" i="5"/>
  <c r="L47" i="5"/>
  <c r="S46" i="5"/>
  <c r="O46" i="5"/>
  <c r="Q46" i="5"/>
  <c r="M46" i="5"/>
  <c r="P46" i="5"/>
  <c r="N46" i="5"/>
  <c r="T46" i="5"/>
  <c r="R46" i="5"/>
  <c r="V96" i="8"/>
  <c r="R96" i="8"/>
  <c r="W96" i="8"/>
  <c r="S96" i="8"/>
  <c r="X96" i="8"/>
  <c r="U96" i="8"/>
  <c r="T96" i="8"/>
  <c r="Q96" i="8"/>
  <c r="S38" i="5"/>
  <c r="O38" i="5"/>
  <c r="Q38" i="5"/>
  <c r="M38" i="5"/>
  <c r="P38" i="5"/>
  <c r="N38" i="5"/>
  <c r="T38" i="5"/>
  <c r="R38" i="5"/>
  <c r="V39" i="8"/>
  <c r="R39" i="8"/>
  <c r="X39" i="8"/>
  <c r="S39" i="8"/>
  <c r="W39" i="8"/>
  <c r="Q39" i="8"/>
  <c r="U39" i="8"/>
  <c r="T39" i="8"/>
  <c r="V59" i="8"/>
  <c r="R59" i="8"/>
  <c r="U59" i="8"/>
  <c r="T59" i="8"/>
  <c r="S59" i="8"/>
  <c r="X59" i="8"/>
  <c r="Q59" i="8"/>
  <c r="W59" i="8"/>
  <c r="V89" i="8"/>
  <c r="R89" i="8"/>
  <c r="W89" i="8"/>
  <c r="S89" i="8"/>
  <c r="T89" i="8"/>
  <c r="Q89" i="8"/>
  <c r="X89" i="8"/>
  <c r="U89" i="8"/>
  <c r="V93" i="8"/>
  <c r="R93" i="8"/>
  <c r="W93" i="8"/>
  <c r="S93" i="8"/>
  <c r="T93" i="8"/>
  <c r="Q93" i="8"/>
  <c r="X93" i="8"/>
  <c r="U93" i="8"/>
  <c r="N11" i="8"/>
  <c r="P6" i="8"/>
  <c r="J56" i="3"/>
  <c r="L51" i="3"/>
  <c r="E23" i="2"/>
  <c r="G22" i="2"/>
  <c r="S86" i="5"/>
  <c r="O86" i="5"/>
  <c r="R86" i="5"/>
  <c r="N86" i="5"/>
  <c r="Q86" i="5"/>
  <c r="M86" i="5"/>
  <c r="T86" i="5"/>
  <c r="P86" i="5"/>
  <c r="J48" i="3"/>
  <c r="L43" i="3"/>
  <c r="X5" i="8"/>
  <c r="T5" i="8"/>
  <c r="W5" i="8"/>
  <c r="S5" i="8"/>
  <c r="V5" i="8"/>
  <c r="R5" i="8"/>
  <c r="U5" i="8"/>
  <c r="Q5" i="8"/>
  <c r="AH55" i="1" s="1"/>
  <c r="AV55" i="1" s="1"/>
  <c r="J148" i="5"/>
  <c r="L139" i="5"/>
  <c r="M77" i="12"/>
  <c r="M57" i="12"/>
  <c r="J56" i="4"/>
  <c r="L56" i="4" s="1"/>
  <c r="U97" i="8" l="1"/>
  <c r="X97" i="8"/>
  <c r="Q97" i="8"/>
  <c r="S97" i="8"/>
  <c r="T97" i="8"/>
  <c r="V97" i="8"/>
  <c r="W97" i="8"/>
  <c r="R36" i="4"/>
  <c r="T36" i="4"/>
  <c r="N36" i="4"/>
  <c r="S36" i="4"/>
  <c r="O36" i="4"/>
  <c r="Q36" i="4"/>
  <c r="P36" i="4"/>
  <c r="M36" i="4"/>
  <c r="M38" i="12"/>
  <c r="J37" i="4"/>
  <c r="L37" i="4" s="1"/>
  <c r="M15" i="4"/>
  <c r="S15" i="4"/>
  <c r="T15" i="4"/>
  <c r="R15" i="4"/>
  <c r="Q15" i="4"/>
  <c r="P15" i="4"/>
  <c r="O15" i="4"/>
  <c r="N15" i="4"/>
  <c r="M17" i="12"/>
  <c r="J16" i="4"/>
  <c r="L16" i="4" s="1"/>
  <c r="M58" i="12"/>
  <c r="M78" i="12"/>
  <c r="J57" i="4"/>
  <c r="L57" i="4" s="1"/>
  <c r="Q43" i="6"/>
  <c r="M43" i="6"/>
  <c r="T43" i="6"/>
  <c r="P43" i="6"/>
  <c r="S43" i="6"/>
  <c r="O43" i="6"/>
  <c r="N43" i="6"/>
  <c r="R43" i="6"/>
  <c r="Q97" i="4"/>
  <c r="M97" i="4"/>
  <c r="S97" i="4"/>
  <c r="O97" i="4"/>
  <c r="T97" i="4"/>
  <c r="R97" i="4"/>
  <c r="P97" i="4"/>
  <c r="N97" i="4"/>
  <c r="R95" i="5"/>
  <c r="N95" i="5"/>
  <c r="T95" i="5"/>
  <c r="P95" i="5"/>
  <c r="O95" i="5"/>
  <c r="M95" i="5"/>
  <c r="S95" i="5"/>
  <c r="Q95" i="5"/>
  <c r="M98" i="12"/>
  <c r="J98" i="4" s="1"/>
  <c r="L98" i="4" s="1"/>
  <c r="J77" i="4"/>
  <c r="L77" i="4" s="1"/>
  <c r="J157" i="5"/>
  <c r="L148" i="5"/>
  <c r="E24" i="2"/>
  <c r="G24" i="2" s="1"/>
  <c r="G23" i="2"/>
  <c r="J61" i="3"/>
  <c r="L56" i="3"/>
  <c r="T63" i="5"/>
  <c r="P63" i="5"/>
  <c r="S63" i="5"/>
  <c r="O63" i="5"/>
  <c r="R63" i="5"/>
  <c r="N63" i="5"/>
  <c r="Q63" i="5"/>
  <c r="M63" i="5"/>
  <c r="N8" i="8"/>
  <c r="L48" i="6"/>
  <c r="J113" i="5"/>
  <c r="L104" i="5"/>
  <c r="J105" i="5"/>
  <c r="L96" i="5"/>
  <c r="J57" i="3"/>
  <c r="L52" i="3"/>
  <c r="J89" i="5"/>
  <c r="L80" i="5"/>
  <c r="J65" i="3"/>
  <c r="L65" i="3" s="1"/>
  <c r="L60" i="3"/>
  <c r="J57" i="5"/>
  <c r="L48" i="5"/>
  <c r="Q51" i="3"/>
  <c r="M51" i="3"/>
  <c r="T51" i="3"/>
  <c r="P51" i="3"/>
  <c r="S51" i="3"/>
  <c r="O51" i="3"/>
  <c r="R51" i="3"/>
  <c r="N51" i="3"/>
  <c r="X6" i="8"/>
  <c r="T6" i="8"/>
  <c r="W6" i="8"/>
  <c r="S6" i="8"/>
  <c r="V6" i="8"/>
  <c r="R6" i="8"/>
  <c r="Q6" i="8"/>
  <c r="U6" i="8"/>
  <c r="J81" i="5"/>
  <c r="L72" i="5"/>
  <c r="X10" i="8"/>
  <c r="T10" i="8"/>
  <c r="W10" i="8"/>
  <c r="S10" i="8"/>
  <c r="V10" i="8"/>
  <c r="R10" i="8"/>
  <c r="Q10" i="8"/>
  <c r="U10" i="8"/>
  <c r="T79" i="5"/>
  <c r="P79" i="5"/>
  <c r="S79" i="5"/>
  <c r="O79" i="5"/>
  <c r="R79" i="5"/>
  <c r="N79" i="5"/>
  <c r="Q79" i="5"/>
  <c r="M79" i="5"/>
  <c r="Q47" i="6"/>
  <c r="M47" i="6"/>
  <c r="T47" i="6"/>
  <c r="P47" i="6"/>
  <c r="S47" i="6"/>
  <c r="O47" i="6"/>
  <c r="R47" i="6"/>
  <c r="N47" i="6"/>
  <c r="T39" i="5"/>
  <c r="P39" i="5"/>
  <c r="R39" i="5"/>
  <c r="N39" i="5"/>
  <c r="S39" i="5"/>
  <c r="Q39" i="5"/>
  <c r="O39" i="5"/>
  <c r="M39" i="5"/>
  <c r="T139" i="5"/>
  <c r="P139" i="5"/>
  <c r="R139" i="5"/>
  <c r="N139" i="5"/>
  <c r="Q139" i="5"/>
  <c r="M139" i="5"/>
  <c r="O139" i="5"/>
  <c r="S139" i="5"/>
  <c r="L22" i="2"/>
  <c r="H22" i="2"/>
  <c r="O22" i="2"/>
  <c r="K22" i="2"/>
  <c r="N22" i="2"/>
  <c r="J22" i="2"/>
  <c r="M22" i="2"/>
  <c r="I22" i="2"/>
  <c r="J65" i="5"/>
  <c r="L56" i="5"/>
  <c r="Q43" i="3"/>
  <c r="M43" i="3"/>
  <c r="T43" i="3"/>
  <c r="P43" i="3"/>
  <c r="S43" i="3"/>
  <c r="O43" i="3"/>
  <c r="N43" i="3"/>
  <c r="R43" i="3"/>
  <c r="R56" i="4"/>
  <c r="N56" i="4"/>
  <c r="Q56" i="4"/>
  <c r="M56" i="4"/>
  <c r="T56" i="4"/>
  <c r="P56" i="4"/>
  <c r="S56" i="4"/>
  <c r="O56" i="4"/>
  <c r="J53" i="3"/>
  <c r="L48" i="3"/>
  <c r="N16" i="8"/>
  <c r="P11" i="8"/>
  <c r="T47" i="5"/>
  <c r="P47" i="5"/>
  <c r="R47" i="5"/>
  <c r="N47" i="5"/>
  <c r="S47" i="5"/>
  <c r="Q47" i="5"/>
  <c r="O47" i="5"/>
  <c r="M47" i="5"/>
  <c r="R76" i="4"/>
  <c r="N76" i="4"/>
  <c r="Q76" i="4"/>
  <c r="M76" i="4"/>
  <c r="T76" i="4"/>
  <c r="P76" i="4"/>
  <c r="S76" i="4"/>
  <c r="O76" i="4"/>
  <c r="N20" i="8"/>
  <c r="P15" i="8"/>
  <c r="T55" i="5"/>
  <c r="P55" i="5"/>
  <c r="S55" i="5"/>
  <c r="O55" i="5"/>
  <c r="R55" i="5"/>
  <c r="N55" i="5"/>
  <c r="Q55" i="5"/>
  <c r="M55" i="5"/>
  <c r="J97" i="5"/>
  <c r="L88" i="5"/>
  <c r="N12" i="8"/>
  <c r="P7" i="8"/>
  <c r="J73" i="5"/>
  <c r="L64" i="5"/>
  <c r="T87" i="5"/>
  <c r="P87" i="5"/>
  <c r="S87" i="5"/>
  <c r="O87" i="5"/>
  <c r="R87" i="5"/>
  <c r="N87" i="5"/>
  <c r="Q87" i="5"/>
  <c r="M87" i="5"/>
  <c r="Q47" i="3"/>
  <c r="M47" i="3"/>
  <c r="T47" i="3"/>
  <c r="P47" i="3"/>
  <c r="S47" i="3"/>
  <c r="O47" i="3"/>
  <c r="R47" i="3"/>
  <c r="N47" i="3"/>
  <c r="T71" i="5"/>
  <c r="P71" i="5"/>
  <c r="S71" i="5"/>
  <c r="O71" i="5"/>
  <c r="R71" i="5"/>
  <c r="N71" i="5"/>
  <c r="M71" i="5"/>
  <c r="Q71" i="5"/>
  <c r="Q55" i="3"/>
  <c r="M55" i="3"/>
  <c r="T55" i="3"/>
  <c r="P55" i="3"/>
  <c r="S55" i="3"/>
  <c r="O55" i="3"/>
  <c r="R55" i="3"/>
  <c r="N55" i="3"/>
  <c r="Q16" i="4" l="1"/>
  <c r="T16" i="4"/>
  <c r="M16" i="4"/>
  <c r="S16" i="4"/>
  <c r="R16" i="4"/>
  <c r="P16" i="4"/>
  <c r="N16" i="4"/>
  <c r="O16" i="4"/>
  <c r="M18" i="12"/>
  <c r="J17" i="4"/>
  <c r="L17" i="4" s="1"/>
  <c r="Q37" i="4"/>
  <c r="P37" i="4"/>
  <c r="S37" i="4"/>
  <c r="T37" i="4"/>
  <c r="O37" i="4"/>
  <c r="M37" i="4"/>
  <c r="R37" i="4"/>
  <c r="N37" i="4"/>
  <c r="M39" i="12"/>
  <c r="J38" i="4"/>
  <c r="L38" i="4" s="1"/>
  <c r="J82" i="5"/>
  <c r="L73" i="5"/>
  <c r="J106" i="5"/>
  <c r="L97" i="5"/>
  <c r="N21" i="8"/>
  <c r="P16" i="8"/>
  <c r="J74" i="5"/>
  <c r="L65" i="5"/>
  <c r="J66" i="5"/>
  <c r="L57" i="5"/>
  <c r="J98" i="5"/>
  <c r="L89" i="5"/>
  <c r="J114" i="5"/>
  <c r="L105" i="5"/>
  <c r="N13" i="8"/>
  <c r="P8" i="8"/>
  <c r="L24" i="2"/>
  <c r="H24" i="2"/>
  <c r="O24" i="2"/>
  <c r="K24" i="2"/>
  <c r="N24" i="2"/>
  <c r="J24" i="2"/>
  <c r="M24" i="2"/>
  <c r="I24" i="2"/>
  <c r="R98" i="4"/>
  <c r="N98" i="4"/>
  <c r="T98" i="4"/>
  <c r="P98" i="4"/>
  <c r="O98" i="4"/>
  <c r="M98" i="4"/>
  <c r="S98" i="4"/>
  <c r="Q98" i="4"/>
  <c r="X15" i="8"/>
  <c r="T15" i="8"/>
  <c r="W15" i="8"/>
  <c r="S15" i="8"/>
  <c r="V15" i="8"/>
  <c r="R15" i="8"/>
  <c r="U15" i="8"/>
  <c r="Q15" i="8"/>
  <c r="R48" i="3"/>
  <c r="N48" i="3"/>
  <c r="Q48" i="3"/>
  <c r="M48" i="3"/>
  <c r="T48" i="3"/>
  <c r="P48" i="3"/>
  <c r="O48" i="3"/>
  <c r="S48" i="3"/>
  <c r="Q72" i="5"/>
  <c r="M72" i="5"/>
  <c r="T72" i="5"/>
  <c r="P72" i="5"/>
  <c r="S72" i="5"/>
  <c r="O72" i="5"/>
  <c r="R72" i="5"/>
  <c r="N72" i="5"/>
  <c r="R60" i="3"/>
  <c r="N60" i="3"/>
  <c r="Q60" i="3"/>
  <c r="M60" i="3"/>
  <c r="T60" i="3"/>
  <c r="P60" i="3"/>
  <c r="O60" i="3"/>
  <c r="S60" i="3"/>
  <c r="R52" i="3"/>
  <c r="N52" i="3"/>
  <c r="Q52" i="3"/>
  <c r="M52" i="3"/>
  <c r="T52" i="3"/>
  <c r="P52" i="3"/>
  <c r="O52" i="3"/>
  <c r="S52" i="3"/>
  <c r="S104" i="5"/>
  <c r="O104" i="5"/>
  <c r="Q104" i="5"/>
  <c r="M104" i="5"/>
  <c r="R104" i="5"/>
  <c r="P104" i="5"/>
  <c r="N104" i="5"/>
  <c r="T104" i="5"/>
  <c r="R56" i="3"/>
  <c r="N56" i="3"/>
  <c r="Q56" i="3"/>
  <c r="M56" i="3"/>
  <c r="T56" i="3"/>
  <c r="P56" i="3"/>
  <c r="O56" i="3"/>
  <c r="S56" i="3"/>
  <c r="Q148" i="5"/>
  <c r="M148" i="5"/>
  <c r="S148" i="5"/>
  <c r="O148" i="5"/>
  <c r="N148" i="5"/>
  <c r="R148" i="5"/>
  <c r="T148" i="5"/>
  <c r="P148" i="5"/>
  <c r="S57" i="4"/>
  <c r="O57" i="4"/>
  <c r="R57" i="4"/>
  <c r="N57" i="4"/>
  <c r="Q57" i="4"/>
  <c r="M57" i="4"/>
  <c r="T57" i="4"/>
  <c r="P57" i="4"/>
  <c r="X7" i="8"/>
  <c r="T7" i="8"/>
  <c r="W7" i="8"/>
  <c r="S7" i="8"/>
  <c r="V7" i="8"/>
  <c r="R7" i="8"/>
  <c r="U7" i="8"/>
  <c r="Q7" i="8"/>
  <c r="N17" i="8"/>
  <c r="P12" i="8"/>
  <c r="N25" i="8"/>
  <c r="P20" i="8"/>
  <c r="J58" i="3"/>
  <c r="L53" i="3"/>
  <c r="J90" i="5"/>
  <c r="L81" i="5"/>
  <c r="S65" i="3"/>
  <c r="O65" i="3"/>
  <c r="R65" i="3"/>
  <c r="N65" i="3"/>
  <c r="Q65" i="3"/>
  <c r="M65" i="3"/>
  <c r="T65" i="3"/>
  <c r="P65" i="3"/>
  <c r="J62" i="3"/>
  <c r="L57" i="3"/>
  <c r="J122" i="5"/>
  <c r="L113" i="5"/>
  <c r="J66" i="3"/>
  <c r="L66" i="3" s="1"/>
  <c r="L61" i="3"/>
  <c r="J166" i="5"/>
  <c r="L157" i="5"/>
  <c r="M99" i="12"/>
  <c r="J99" i="4" s="1"/>
  <c r="L99" i="4" s="1"/>
  <c r="J78" i="4"/>
  <c r="L78" i="4" s="1"/>
  <c r="Q64" i="5"/>
  <c r="M64" i="5"/>
  <c r="T64" i="5"/>
  <c r="P64" i="5"/>
  <c r="S64" i="5"/>
  <c r="O64" i="5"/>
  <c r="R64" i="5"/>
  <c r="N64" i="5"/>
  <c r="Q88" i="5"/>
  <c r="M88" i="5"/>
  <c r="T88" i="5"/>
  <c r="P88" i="5"/>
  <c r="S88" i="5"/>
  <c r="O88" i="5"/>
  <c r="R88" i="5"/>
  <c r="N88" i="5"/>
  <c r="X11" i="8"/>
  <c r="T11" i="8"/>
  <c r="W11" i="8"/>
  <c r="S11" i="8"/>
  <c r="V11" i="8"/>
  <c r="R11" i="8"/>
  <c r="U11" i="8"/>
  <c r="Q11" i="8"/>
  <c r="Q56" i="5"/>
  <c r="M56" i="5"/>
  <c r="T56" i="5"/>
  <c r="P56" i="5"/>
  <c r="S56" i="5"/>
  <c r="O56" i="5"/>
  <c r="R56" i="5"/>
  <c r="N56" i="5"/>
  <c r="Q48" i="5"/>
  <c r="M48" i="5"/>
  <c r="S48" i="5"/>
  <c r="O48" i="5"/>
  <c r="P48" i="5"/>
  <c r="N48" i="5"/>
  <c r="T48" i="5"/>
  <c r="R48" i="5"/>
  <c r="Q80" i="5"/>
  <c r="M80" i="5"/>
  <c r="T80" i="5"/>
  <c r="P80" i="5"/>
  <c r="S80" i="5"/>
  <c r="O80" i="5"/>
  <c r="R80" i="5"/>
  <c r="N80" i="5"/>
  <c r="S96" i="5"/>
  <c r="O96" i="5"/>
  <c r="Q96" i="5"/>
  <c r="M96" i="5"/>
  <c r="T96" i="5"/>
  <c r="R96" i="5"/>
  <c r="P96" i="5"/>
  <c r="N96" i="5"/>
  <c r="R48" i="6"/>
  <c r="N48" i="6"/>
  <c r="Q48" i="6"/>
  <c r="M48" i="6"/>
  <c r="T48" i="6"/>
  <c r="P48" i="6"/>
  <c r="O48" i="6"/>
  <c r="S48" i="6"/>
  <c r="N23" i="2"/>
  <c r="J23" i="2"/>
  <c r="M23" i="2"/>
  <c r="I23" i="2"/>
  <c r="L23" i="2"/>
  <c r="H23" i="2"/>
  <c r="O23" i="2"/>
  <c r="K23" i="2"/>
  <c r="S77" i="4"/>
  <c r="O77" i="4"/>
  <c r="R77" i="4"/>
  <c r="N77" i="4"/>
  <c r="Q77" i="4"/>
  <c r="M77" i="4"/>
  <c r="T77" i="4"/>
  <c r="P77" i="4"/>
  <c r="M59" i="12"/>
  <c r="M79" i="12"/>
  <c r="J58" i="4"/>
  <c r="L58" i="4" s="1"/>
  <c r="R38" i="4" l="1"/>
  <c r="N38" i="4"/>
  <c r="M38" i="4"/>
  <c r="T38" i="4"/>
  <c r="Q38" i="4"/>
  <c r="O38" i="4"/>
  <c r="P38" i="4"/>
  <c r="S38" i="4"/>
  <c r="M40" i="12"/>
  <c r="J39" i="4"/>
  <c r="L39" i="4" s="1"/>
  <c r="N17" i="4"/>
  <c r="S17" i="4"/>
  <c r="Q17" i="4"/>
  <c r="O17" i="4"/>
  <c r="P17" i="4"/>
  <c r="T17" i="4"/>
  <c r="M17" i="4"/>
  <c r="R17" i="4"/>
  <c r="M19" i="12"/>
  <c r="J18" i="4"/>
  <c r="L18" i="4" s="1"/>
  <c r="T66" i="3"/>
  <c r="P66" i="3"/>
  <c r="S66" i="3"/>
  <c r="O66" i="3"/>
  <c r="R66" i="3"/>
  <c r="N66" i="3"/>
  <c r="M66" i="3"/>
  <c r="Q66" i="3"/>
  <c r="J67" i="3"/>
  <c r="L67" i="3" s="1"/>
  <c r="L62" i="3"/>
  <c r="J63" i="3"/>
  <c r="L58" i="3"/>
  <c r="N22" i="8"/>
  <c r="P17" i="8"/>
  <c r="J123" i="5"/>
  <c r="L114" i="5"/>
  <c r="J75" i="5"/>
  <c r="L66" i="5"/>
  <c r="N26" i="8"/>
  <c r="P21" i="8"/>
  <c r="J91" i="5"/>
  <c r="L82" i="5"/>
  <c r="M100" i="12"/>
  <c r="J100" i="4" s="1"/>
  <c r="L100" i="4" s="1"/>
  <c r="J79" i="4"/>
  <c r="L79" i="4" s="1"/>
  <c r="R157" i="5"/>
  <c r="N157" i="5"/>
  <c r="T157" i="5"/>
  <c r="P157" i="5"/>
  <c r="S157" i="5"/>
  <c r="O157" i="5"/>
  <c r="Q157" i="5"/>
  <c r="M157" i="5"/>
  <c r="T113" i="5"/>
  <c r="P113" i="5"/>
  <c r="R113" i="5"/>
  <c r="N113" i="5"/>
  <c r="O113" i="5"/>
  <c r="M113" i="5"/>
  <c r="S113" i="5"/>
  <c r="Q113" i="5"/>
  <c r="R81" i="5"/>
  <c r="N81" i="5"/>
  <c r="Q81" i="5"/>
  <c r="M81" i="5"/>
  <c r="T81" i="5"/>
  <c r="P81" i="5"/>
  <c r="S81" i="5"/>
  <c r="O81" i="5"/>
  <c r="X20" i="8"/>
  <c r="T20" i="8"/>
  <c r="W20" i="8"/>
  <c r="S20" i="8"/>
  <c r="V20" i="8"/>
  <c r="R20" i="8"/>
  <c r="U20" i="8"/>
  <c r="Q20" i="8"/>
  <c r="X8" i="8"/>
  <c r="T8" i="8"/>
  <c r="W8" i="8"/>
  <c r="S8" i="8"/>
  <c r="V8" i="8"/>
  <c r="R8" i="8"/>
  <c r="U8" i="8"/>
  <c r="Q8" i="8"/>
  <c r="R89" i="5"/>
  <c r="N89" i="5"/>
  <c r="Q89" i="5"/>
  <c r="M89" i="5"/>
  <c r="T89" i="5"/>
  <c r="P89" i="5"/>
  <c r="S89" i="5"/>
  <c r="O89" i="5"/>
  <c r="R65" i="5"/>
  <c r="N65" i="5"/>
  <c r="Q65" i="5"/>
  <c r="M65" i="5"/>
  <c r="T65" i="5"/>
  <c r="P65" i="5"/>
  <c r="S65" i="5"/>
  <c r="O65" i="5"/>
  <c r="T97" i="5"/>
  <c r="P97" i="5"/>
  <c r="R97" i="5"/>
  <c r="N97" i="5"/>
  <c r="Q97" i="5"/>
  <c r="O97" i="5"/>
  <c r="M97" i="5"/>
  <c r="S97" i="5"/>
  <c r="M80" i="12"/>
  <c r="M60" i="12"/>
  <c r="J59" i="4"/>
  <c r="L59" i="4" s="1"/>
  <c r="J175" i="5"/>
  <c r="L166" i="5"/>
  <c r="J131" i="5"/>
  <c r="L122" i="5"/>
  <c r="J99" i="5"/>
  <c r="L90" i="5"/>
  <c r="N30" i="8"/>
  <c r="P25" i="8"/>
  <c r="N18" i="8"/>
  <c r="P13" i="8"/>
  <c r="J107" i="5"/>
  <c r="L98" i="5"/>
  <c r="J83" i="5"/>
  <c r="L74" i="5"/>
  <c r="J115" i="5"/>
  <c r="L106" i="5"/>
  <c r="T78" i="4"/>
  <c r="P78" i="4"/>
  <c r="S78" i="4"/>
  <c r="O78" i="4"/>
  <c r="R78" i="4"/>
  <c r="N78" i="4"/>
  <c r="Q78" i="4"/>
  <c r="M78" i="4"/>
  <c r="S61" i="3"/>
  <c r="O61" i="3"/>
  <c r="R61" i="3"/>
  <c r="N61" i="3"/>
  <c r="Q61" i="3"/>
  <c r="M61" i="3"/>
  <c r="T61" i="3"/>
  <c r="P61" i="3"/>
  <c r="S57" i="3"/>
  <c r="O57" i="3"/>
  <c r="R57" i="3"/>
  <c r="N57" i="3"/>
  <c r="Q57" i="3"/>
  <c r="M57" i="3"/>
  <c r="P57" i="3"/>
  <c r="T57" i="3"/>
  <c r="S53" i="3"/>
  <c r="O53" i="3"/>
  <c r="R53" i="3"/>
  <c r="N53" i="3"/>
  <c r="Q53" i="3"/>
  <c r="M53" i="3"/>
  <c r="T53" i="3"/>
  <c r="P53" i="3"/>
  <c r="X12" i="8"/>
  <c r="T12" i="8"/>
  <c r="W12" i="8"/>
  <c r="S12" i="8"/>
  <c r="V12" i="8"/>
  <c r="R12" i="8"/>
  <c r="U12" i="8"/>
  <c r="Q12" i="8"/>
  <c r="T105" i="5"/>
  <c r="P105" i="5"/>
  <c r="R105" i="5"/>
  <c r="N105" i="5"/>
  <c r="O105" i="5"/>
  <c r="M105" i="5"/>
  <c r="S105" i="5"/>
  <c r="Q105" i="5"/>
  <c r="R57" i="5"/>
  <c r="N57" i="5"/>
  <c r="Q57" i="5"/>
  <c r="M57" i="5"/>
  <c r="T57" i="5"/>
  <c r="P57" i="5"/>
  <c r="S57" i="5"/>
  <c r="O57" i="5"/>
  <c r="X16" i="8"/>
  <c r="T16" i="8"/>
  <c r="W16" i="8"/>
  <c r="S16" i="8"/>
  <c r="V16" i="8"/>
  <c r="R16" i="8"/>
  <c r="U16" i="8"/>
  <c r="Q16" i="8"/>
  <c r="R73" i="5"/>
  <c r="N73" i="5"/>
  <c r="Q73" i="5"/>
  <c r="M73" i="5"/>
  <c r="T73" i="5"/>
  <c r="P73" i="5"/>
  <c r="S73" i="5"/>
  <c r="O73" i="5"/>
  <c r="T58" i="4"/>
  <c r="P58" i="4"/>
  <c r="S58" i="4"/>
  <c r="O58" i="4"/>
  <c r="R58" i="4"/>
  <c r="N58" i="4"/>
  <c r="Q58" i="4"/>
  <c r="M58" i="4"/>
  <c r="S99" i="4"/>
  <c r="O99" i="4"/>
  <c r="Q99" i="4"/>
  <c r="M99" i="4"/>
  <c r="T99" i="4"/>
  <c r="R99" i="4"/>
  <c r="P99" i="4"/>
  <c r="N99" i="4"/>
  <c r="R18" i="4" l="1"/>
  <c r="N18" i="4"/>
  <c r="P18" i="4"/>
  <c r="S18" i="4"/>
  <c r="O18" i="4"/>
  <c r="M18" i="4"/>
  <c r="Q18" i="4"/>
  <c r="T18" i="4"/>
  <c r="M20" i="12"/>
  <c r="J19" i="4"/>
  <c r="L19" i="4" s="1"/>
  <c r="P39" i="4"/>
  <c r="O39" i="4"/>
  <c r="Q39" i="4"/>
  <c r="N39" i="4"/>
  <c r="R39" i="4"/>
  <c r="M39" i="4"/>
  <c r="S39" i="4"/>
  <c r="T39" i="4"/>
  <c r="M41" i="12"/>
  <c r="J40" i="4"/>
  <c r="L40" i="4" s="1"/>
  <c r="J92" i="5"/>
  <c r="L83" i="5"/>
  <c r="N23" i="8"/>
  <c r="P18" i="8"/>
  <c r="J108" i="5"/>
  <c r="L99" i="5"/>
  <c r="J184" i="5"/>
  <c r="L175" i="5"/>
  <c r="Q79" i="4"/>
  <c r="M79" i="4"/>
  <c r="T79" i="4"/>
  <c r="P79" i="4"/>
  <c r="S79" i="4"/>
  <c r="O79" i="4"/>
  <c r="R79" i="4"/>
  <c r="N79" i="4"/>
  <c r="X21" i="8"/>
  <c r="T21" i="8"/>
  <c r="W21" i="8"/>
  <c r="S21" i="8"/>
  <c r="V21" i="8"/>
  <c r="R21" i="8"/>
  <c r="U21" i="8"/>
  <c r="Q21" i="8"/>
  <c r="Q114" i="5"/>
  <c r="M114" i="5"/>
  <c r="S114" i="5"/>
  <c r="O114" i="5"/>
  <c r="T114" i="5"/>
  <c r="R114" i="5"/>
  <c r="P114" i="5"/>
  <c r="N114" i="5"/>
  <c r="T58" i="3"/>
  <c r="P58" i="3"/>
  <c r="S58" i="3"/>
  <c r="O58" i="3"/>
  <c r="R58" i="3"/>
  <c r="N58" i="3"/>
  <c r="Q58" i="3"/>
  <c r="M58" i="3"/>
  <c r="Q106" i="5"/>
  <c r="M106" i="5"/>
  <c r="S106" i="5"/>
  <c r="O106" i="5"/>
  <c r="T106" i="5"/>
  <c r="R106" i="5"/>
  <c r="P106" i="5"/>
  <c r="N106" i="5"/>
  <c r="Q98" i="5"/>
  <c r="M98" i="5"/>
  <c r="S98" i="5"/>
  <c r="O98" i="5"/>
  <c r="N98" i="5"/>
  <c r="T98" i="5"/>
  <c r="R98" i="5"/>
  <c r="P98" i="5"/>
  <c r="V25" i="8"/>
  <c r="R25" i="8"/>
  <c r="U25" i="8"/>
  <c r="T25" i="8"/>
  <c r="X25" i="8"/>
  <c r="S25" i="8"/>
  <c r="W25" i="8"/>
  <c r="Q25" i="8"/>
  <c r="Q122" i="5"/>
  <c r="M122" i="5"/>
  <c r="S122" i="5"/>
  <c r="O122" i="5"/>
  <c r="T122" i="5"/>
  <c r="R122" i="5"/>
  <c r="P122" i="5"/>
  <c r="N122" i="5"/>
  <c r="Q59" i="4"/>
  <c r="M59" i="4"/>
  <c r="T59" i="4"/>
  <c r="P59" i="4"/>
  <c r="S59" i="4"/>
  <c r="O59" i="4"/>
  <c r="R59" i="4"/>
  <c r="N59" i="4"/>
  <c r="T100" i="4"/>
  <c r="P100" i="4"/>
  <c r="R100" i="4"/>
  <c r="N100" i="4"/>
  <c r="O100" i="4"/>
  <c r="M100" i="4"/>
  <c r="S100" i="4"/>
  <c r="Q100" i="4"/>
  <c r="N31" i="8"/>
  <c r="P26" i="8"/>
  <c r="J132" i="5"/>
  <c r="L123" i="5"/>
  <c r="J68" i="3"/>
  <c r="L68" i="3" s="1"/>
  <c r="L63" i="3"/>
  <c r="J124" i="5"/>
  <c r="L115" i="5"/>
  <c r="J116" i="5"/>
  <c r="L107" i="5"/>
  <c r="N35" i="8"/>
  <c r="P30" i="8"/>
  <c r="J140" i="5"/>
  <c r="L131" i="5"/>
  <c r="M81" i="12"/>
  <c r="M61" i="12"/>
  <c r="J60" i="4"/>
  <c r="L60" i="4" s="1"/>
  <c r="S82" i="5"/>
  <c r="O82" i="5"/>
  <c r="R82" i="5"/>
  <c r="N82" i="5"/>
  <c r="Q82" i="5"/>
  <c r="M82" i="5"/>
  <c r="P82" i="5"/>
  <c r="T82" i="5"/>
  <c r="S66" i="5"/>
  <c r="O66" i="5"/>
  <c r="R66" i="5"/>
  <c r="N66" i="5"/>
  <c r="Q66" i="5"/>
  <c r="M66" i="5"/>
  <c r="T66" i="5"/>
  <c r="P66" i="5"/>
  <c r="X17" i="8"/>
  <c r="T17" i="8"/>
  <c r="W17" i="8"/>
  <c r="S17" i="8"/>
  <c r="V17" i="8"/>
  <c r="R17" i="8"/>
  <c r="U17" i="8"/>
  <c r="Q17" i="8"/>
  <c r="T62" i="3"/>
  <c r="P62" i="3"/>
  <c r="S62" i="3"/>
  <c r="O62" i="3"/>
  <c r="R62" i="3"/>
  <c r="N62" i="3"/>
  <c r="Q62" i="3"/>
  <c r="M62" i="3"/>
  <c r="S74" i="5"/>
  <c r="O74" i="5"/>
  <c r="R74" i="5"/>
  <c r="N74" i="5"/>
  <c r="Q74" i="5"/>
  <c r="M74" i="5"/>
  <c r="T74" i="5"/>
  <c r="P74" i="5"/>
  <c r="X13" i="8"/>
  <c r="T13" i="8"/>
  <c r="W13" i="8"/>
  <c r="S13" i="8"/>
  <c r="V13" i="8"/>
  <c r="R13" i="8"/>
  <c r="U13" i="8"/>
  <c r="Q13" i="8"/>
  <c r="S90" i="5"/>
  <c r="O90" i="5"/>
  <c r="R90" i="5"/>
  <c r="N90" i="5"/>
  <c r="Q90" i="5"/>
  <c r="M90" i="5"/>
  <c r="T90" i="5"/>
  <c r="P90" i="5"/>
  <c r="S166" i="5"/>
  <c r="O166" i="5"/>
  <c r="Q166" i="5"/>
  <c r="M166" i="5"/>
  <c r="P166" i="5"/>
  <c r="T166" i="5"/>
  <c r="R166" i="5"/>
  <c r="N166" i="5"/>
  <c r="M101" i="12"/>
  <c r="J101" i="4" s="1"/>
  <c r="L101" i="4" s="1"/>
  <c r="J80" i="4"/>
  <c r="L80" i="4" s="1"/>
  <c r="J100" i="5"/>
  <c r="L91" i="5"/>
  <c r="J84" i="5"/>
  <c r="L75" i="5"/>
  <c r="N27" i="8"/>
  <c r="P22" i="8"/>
  <c r="Q67" i="3"/>
  <c r="M67" i="3"/>
  <c r="T67" i="3"/>
  <c r="P67" i="3"/>
  <c r="S67" i="3"/>
  <c r="O67" i="3"/>
  <c r="R67" i="3"/>
  <c r="N67" i="3"/>
  <c r="S40" i="4" l="1"/>
  <c r="Q40" i="4"/>
  <c r="T40" i="4"/>
  <c r="M40" i="4"/>
  <c r="R40" i="4"/>
  <c r="P40" i="4"/>
  <c r="N40" i="4"/>
  <c r="O40" i="4"/>
  <c r="M42" i="12"/>
  <c r="J41" i="4"/>
  <c r="L41" i="4" s="1"/>
  <c r="P19" i="4"/>
  <c r="S19" i="4"/>
  <c r="Q19" i="4"/>
  <c r="R19" i="4"/>
  <c r="T19" i="4"/>
  <c r="M19" i="4"/>
  <c r="O19" i="4"/>
  <c r="N19" i="4"/>
  <c r="M21" i="12"/>
  <c r="J20" i="4"/>
  <c r="L20" i="4" s="1"/>
  <c r="N32" i="8"/>
  <c r="P27" i="8"/>
  <c r="R115" i="5"/>
  <c r="N115" i="5"/>
  <c r="T115" i="5"/>
  <c r="P115" i="5"/>
  <c r="Q115" i="5"/>
  <c r="O115" i="5"/>
  <c r="M115" i="5"/>
  <c r="S115" i="5"/>
  <c r="J109" i="5"/>
  <c r="L100" i="5"/>
  <c r="V30" i="8"/>
  <c r="R30" i="8"/>
  <c r="T30" i="8"/>
  <c r="X30" i="8"/>
  <c r="S30" i="8"/>
  <c r="W30" i="8"/>
  <c r="Q30" i="8"/>
  <c r="U30" i="8"/>
  <c r="T175" i="5"/>
  <c r="P175" i="5"/>
  <c r="R175" i="5"/>
  <c r="N175" i="5"/>
  <c r="Q175" i="5"/>
  <c r="M175" i="5"/>
  <c r="O175" i="5"/>
  <c r="S175" i="5"/>
  <c r="X18" i="8"/>
  <c r="T18" i="8"/>
  <c r="W18" i="8"/>
  <c r="S18" i="8"/>
  <c r="V18" i="8"/>
  <c r="R18" i="8"/>
  <c r="Q18" i="8"/>
  <c r="U18" i="8"/>
  <c r="T75" i="5"/>
  <c r="P75" i="5"/>
  <c r="S75" i="5"/>
  <c r="O75" i="5"/>
  <c r="R75" i="5"/>
  <c r="N75" i="5"/>
  <c r="M75" i="5"/>
  <c r="Q75" i="5"/>
  <c r="R80" i="4"/>
  <c r="N80" i="4"/>
  <c r="Q80" i="4"/>
  <c r="M80" i="4"/>
  <c r="T80" i="4"/>
  <c r="P80" i="4"/>
  <c r="S80" i="4"/>
  <c r="O80" i="4"/>
  <c r="M102" i="12"/>
  <c r="J102" i="4" s="1"/>
  <c r="L102" i="4" s="1"/>
  <c r="J81" i="4"/>
  <c r="L81" i="4" s="1"/>
  <c r="N40" i="8"/>
  <c r="P35" i="8"/>
  <c r="J133" i="5"/>
  <c r="L124" i="5"/>
  <c r="J141" i="5"/>
  <c r="L132" i="5"/>
  <c r="N4" i="7"/>
  <c r="L184" i="5"/>
  <c r="N28" i="8"/>
  <c r="P23" i="8"/>
  <c r="M82" i="12"/>
  <c r="M62" i="12"/>
  <c r="J61" i="4"/>
  <c r="L61" i="4" s="1"/>
  <c r="R123" i="5"/>
  <c r="N123" i="5"/>
  <c r="T123" i="5"/>
  <c r="P123" i="5"/>
  <c r="Q123" i="5"/>
  <c r="O123" i="5"/>
  <c r="M123" i="5"/>
  <c r="S123" i="5"/>
  <c r="J93" i="5"/>
  <c r="L84" i="5"/>
  <c r="Q101" i="4"/>
  <c r="M101" i="4"/>
  <c r="S101" i="4"/>
  <c r="O101" i="4"/>
  <c r="T101" i="4"/>
  <c r="R101" i="4"/>
  <c r="P101" i="4"/>
  <c r="N101" i="4"/>
  <c r="T131" i="5"/>
  <c r="P131" i="5"/>
  <c r="R131" i="5"/>
  <c r="N131" i="5"/>
  <c r="Q131" i="5"/>
  <c r="M131" i="5"/>
  <c r="S131" i="5"/>
  <c r="O131" i="5"/>
  <c r="R107" i="5"/>
  <c r="N107" i="5"/>
  <c r="T107" i="5"/>
  <c r="P107" i="5"/>
  <c r="Q107" i="5"/>
  <c r="O107" i="5"/>
  <c r="M107" i="5"/>
  <c r="S107" i="5"/>
  <c r="Q63" i="3"/>
  <c r="M63" i="3"/>
  <c r="T63" i="3"/>
  <c r="P63" i="3"/>
  <c r="S63" i="3"/>
  <c r="O63" i="3"/>
  <c r="N63" i="3"/>
  <c r="R63" i="3"/>
  <c r="V26" i="8"/>
  <c r="R26" i="8"/>
  <c r="T26" i="8"/>
  <c r="X26" i="8"/>
  <c r="S26" i="8"/>
  <c r="W26" i="8"/>
  <c r="Q26" i="8"/>
  <c r="U26" i="8"/>
  <c r="R99" i="5"/>
  <c r="N99" i="5"/>
  <c r="T99" i="5"/>
  <c r="P99" i="5"/>
  <c r="S99" i="5"/>
  <c r="Q99" i="5"/>
  <c r="O99" i="5"/>
  <c r="M99" i="5"/>
  <c r="T83" i="5"/>
  <c r="P83" i="5"/>
  <c r="S83" i="5"/>
  <c r="O83" i="5"/>
  <c r="R83" i="5"/>
  <c r="N83" i="5"/>
  <c r="Q83" i="5"/>
  <c r="M83" i="5"/>
  <c r="X22" i="8"/>
  <c r="T22" i="8"/>
  <c r="W22" i="8"/>
  <c r="S22" i="8"/>
  <c r="V22" i="8"/>
  <c r="R22" i="8"/>
  <c r="Q22" i="8"/>
  <c r="U22" i="8"/>
  <c r="T91" i="5"/>
  <c r="P91" i="5"/>
  <c r="S91" i="5"/>
  <c r="O91" i="5"/>
  <c r="R91" i="5"/>
  <c r="N91" i="5"/>
  <c r="Q91" i="5"/>
  <c r="M91" i="5"/>
  <c r="R60" i="4"/>
  <c r="N60" i="4"/>
  <c r="Q60" i="4"/>
  <c r="M60" i="4"/>
  <c r="T60" i="4"/>
  <c r="P60" i="4"/>
  <c r="S60" i="4"/>
  <c r="O60" i="4"/>
  <c r="J149" i="5"/>
  <c r="L140" i="5"/>
  <c r="J125" i="5"/>
  <c r="L116" i="5"/>
  <c r="R68" i="3"/>
  <c r="N68" i="3"/>
  <c r="Q68" i="3"/>
  <c r="M68" i="3"/>
  <c r="T68" i="3"/>
  <c r="P68" i="3"/>
  <c r="S68" i="3"/>
  <c r="O68" i="3"/>
  <c r="N36" i="8"/>
  <c r="P31" i="8"/>
  <c r="J117" i="5"/>
  <c r="L108" i="5"/>
  <c r="J101" i="5"/>
  <c r="L92" i="5"/>
  <c r="R20" i="4" l="1"/>
  <c r="T20" i="4"/>
  <c r="O20" i="4"/>
  <c r="N20" i="4"/>
  <c r="S20" i="4"/>
  <c r="Q20" i="4"/>
  <c r="P20" i="4"/>
  <c r="M20" i="4"/>
  <c r="M22" i="12"/>
  <c r="J21" i="4"/>
  <c r="L21" i="4" s="1"/>
  <c r="T41" i="4"/>
  <c r="N41" i="4"/>
  <c r="S41" i="4"/>
  <c r="Q41" i="4"/>
  <c r="O41" i="4"/>
  <c r="P41" i="4"/>
  <c r="M41" i="4"/>
  <c r="R41" i="4"/>
  <c r="M43" i="12"/>
  <c r="J42" i="4"/>
  <c r="L42" i="4" s="1"/>
  <c r="J126" i="5"/>
  <c r="L117" i="5"/>
  <c r="J134" i="5"/>
  <c r="L125" i="5"/>
  <c r="J102" i="5"/>
  <c r="L93" i="5"/>
  <c r="X23" i="8"/>
  <c r="T23" i="8"/>
  <c r="W23" i="8"/>
  <c r="S23" i="8"/>
  <c r="V23" i="8"/>
  <c r="R23" i="8"/>
  <c r="U23" i="8"/>
  <c r="Q23" i="8"/>
  <c r="Q132" i="5"/>
  <c r="M132" i="5"/>
  <c r="S132" i="5"/>
  <c r="O132" i="5"/>
  <c r="N132" i="5"/>
  <c r="R132" i="5"/>
  <c r="T132" i="5"/>
  <c r="P132" i="5"/>
  <c r="V35" i="8"/>
  <c r="R35" i="8"/>
  <c r="X35" i="8"/>
  <c r="S35" i="8"/>
  <c r="W35" i="8"/>
  <c r="Q35" i="8"/>
  <c r="U35" i="8"/>
  <c r="T35" i="8"/>
  <c r="S100" i="5"/>
  <c r="O100" i="5"/>
  <c r="Q100" i="5"/>
  <c r="M100" i="5"/>
  <c r="P100" i="5"/>
  <c r="N100" i="5"/>
  <c r="T100" i="5"/>
  <c r="R100" i="5"/>
  <c r="S92" i="5"/>
  <c r="O92" i="5"/>
  <c r="Q92" i="5"/>
  <c r="M92" i="5"/>
  <c r="P92" i="5"/>
  <c r="N92" i="5"/>
  <c r="T92" i="5"/>
  <c r="R92" i="5"/>
  <c r="V31" i="8"/>
  <c r="R31" i="8"/>
  <c r="X31" i="8"/>
  <c r="S31" i="8"/>
  <c r="W31" i="8"/>
  <c r="Q31" i="8"/>
  <c r="U31" i="8"/>
  <c r="T31" i="8"/>
  <c r="Q140" i="5"/>
  <c r="M140" i="5"/>
  <c r="S140" i="5"/>
  <c r="O140" i="5"/>
  <c r="N140" i="5"/>
  <c r="R140" i="5"/>
  <c r="T140" i="5"/>
  <c r="P140" i="5"/>
  <c r="S61" i="4"/>
  <c r="O61" i="4"/>
  <c r="R61" i="4"/>
  <c r="N61" i="4"/>
  <c r="Q61" i="4"/>
  <c r="M61" i="4"/>
  <c r="T61" i="4"/>
  <c r="P61" i="4"/>
  <c r="N33" i="8"/>
  <c r="P28" i="8"/>
  <c r="J150" i="5"/>
  <c r="L141" i="5"/>
  <c r="N45" i="8"/>
  <c r="P40" i="8"/>
  <c r="J118" i="5"/>
  <c r="L109" i="5"/>
  <c r="J110" i="5"/>
  <c r="L101" i="5"/>
  <c r="N41" i="8"/>
  <c r="P36" i="8"/>
  <c r="J158" i="5"/>
  <c r="L149" i="5"/>
  <c r="M83" i="12"/>
  <c r="M63" i="12"/>
  <c r="J62" i="4"/>
  <c r="L62" i="4" s="1"/>
  <c r="S184" i="5"/>
  <c r="O184" i="5"/>
  <c r="P184" i="5"/>
  <c r="R184" i="5"/>
  <c r="M184" i="5"/>
  <c r="Q184" i="5"/>
  <c r="N184" i="5"/>
  <c r="T184" i="5"/>
  <c r="S124" i="5"/>
  <c r="O124" i="5"/>
  <c r="Q124" i="5"/>
  <c r="M124" i="5"/>
  <c r="N124" i="5"/>
  <c r="T124" i="5"/>
  <c r="R124" i="5"/>
  <c r="P124" i="5"/>
  <c r="S81" i="4"/>
  <c r="O81" i="4"/>
  <c r="R81" i="4"/>
  <c r="N81" i="4"/>
  <c r="Q81" i="4"/>
  <c r="M81" i="4"/>
  <c r="T81" i="4"/>
  <c r="P81" i="4"/>
  <c r="V27" i="8"/>
  <c r="R27" i="8"/>
  <c r="X27" i="8"/>
  <c r="S27" i="8"/>
  <c r="W27" i="8"/>
  <c r="Q27" i="8"/>
  <c r="U27" i="8"/>
  <c r="T27" i="8"/>
  <c r="S108" i="5"/>
  <c r="O108" i="5"/>
  <c r="Q108" i="5"/>
  <c r="M108" i="5"/>
  <c r="N108" i="5"/>
  <c r="T108" i="5"/>
  <c r="R108" i="5"/>
  <c r="P108" i="5"/>
  <c r="S116" i="5"/>
  <c r="O116" i="5"/>
  <c r="Q116" i="5"/>
  <c r="M116" i="5"/>
  <c r="N116" i="5"/>
  <c r="T116" i="5"/>
  <c r="R116" i="5"/>
  <c r="P116" i="5"/>
  <c r="Q84" i="5"/>
  <c r="M84" i="5"/>
  <c r="T84" i="5"/>
  <c r="P84" i="5"/>
  <c r="S84" i="5"/>
  <c r="O84" i="5"/>
  <c r="R84" i="5"/>
  <c r="N84" i="5"/>
  <c r="M103" i="12"/>
  <c r="J103" i="4" s="1"/>
  <c r="L103" i="4" s="1"/>
  <c r="J82" i="4"/>
  <c r="L82" i="4" s="1"/>
  <c r="N27" i="7"/>
  <c r="N12" i="7"/>
  <c r="J142" i="5"/>
  <c r="L133" i="5"/>
  <c r="R102" i="4"/>
  <c r="N102" i="4"/>
  <c r="T102" i="4"/>
  <c r="P102" i="4"/>
  <c r="O102" i="4"/>
  <c r="M102" i="4"/>
  <c r="S102" i="4"/>
  <c r="Q102" i="4"/>
  <c r="N37" i="8"/>
  <c r="P32" i="8"/>
  <c r="N42" i="4" l="1"/>
  <c r="R42" i="4"/>
  <c r="O42" i="4"/>
  <c r="T42" i="4"/>
  <c r="Q42" i="4"/>
  <c r="P42" i="4"/>
  <c r="M42" i="4"/>
  <c r="S42" i="4"/>
  <c r="M44" i="12"/>
  <c r="J43" i="4"/>
  <c r="L43" i="4" s="1"/>
  <c r="Q21" i="4"/>
  <c r="P21" i="4"/>
  <c r="R21" i="4"/>
  <c r="N21" i="4"/>
  <c r="S21" i="4"/>
  <c r="O21" i="4"/>
  <c r="T21" i="4"/>
  <c r="M21" i="4"/>
  <c r="M23" i="12"/>
  <c r="J22" i="4"/>
  <c r="L22" i="4" s="1"/>
  <c r="S103" i="4"/>
  <c r="O103" i="4"/>
  <c r="Q103" i="4"/>
  <c r="M103" i="4"/>
  <c r="T103" i="4"/>
  <c r="R103" i="4"/>
  <c r="P103" i="4"/>
  <c r="N103" i="4"/>
  <c r="R149" i="5"/>
  <c r="N149" i="5"/>
  <c r="T149" i="5"/>
  <c r="P149" i="5"/>
  <c r="S149" i="5"/>
  <c r="O149" i="5"/>
  <c r="Q149" i="5"/>
  <c r="M149" i="5"/>
  <c r="T101" i="5"/>
  <c r="P101" i="5"/>
  <c r="R101" i="5"/>
  <c r="N101" i="5"/>
  <c r="M101" i="5"/>
  <c r="S101" i="5"/>
  <c r="Q101" i="5"/>
  <c r="O101" i="5"/>
  <c r="V40" i="8"/>
  <c r="R40" i="8"/>
  <c r="X40" i="8"/>
  <c r="W40" i="8"/>
  <c r="Q40" i="8"/>
  <c r="U40" i="8"/>
  <c r="T40" i="8"/>
  <c r="S40" i="8"/>
  <c r="V28" i="8"/>
  <c r="R28" i="8"/>
  <c r="W28" i="8"/>
  <c r="Q28" i="8"/>
  <c r="U28" i="8"/>
  <c r="T28" i="8"/>
  <c r="X28" i="8"/>
  <c r="S28" i="8"/>
  <c r="R125" i="5"/>
  <c r="N125" i="5"/>
  <c r="T125" i="5"/>
  <c r="P125" i="5"/>
  <c r="S125" i="5"/>
  <c r="O125" i="5"/>
  <c r="Q125" i="5"/>
  <c r="M125" i="5"/>
  <c r="N42" i="8"/>
  <c r="P37" i="8"/>
  <c r="N20" i="7"/>
  <c r="T62" i="4"/>
  <c r="P62" i="4"/>
  <c r="S62" i="4"/>
  <c r="O62" i="4"/>
  <c r="R62" i="4"/>
  <c r="N62" i="4"/>
  <c r="Q62" i="4"/>
  <c r="M62" i="4"/>
  <c r="J167" i="5"/>
  <c r="L158" i="5"/>
  <c r="J119" i="5"/>
  <c r="L110" i="5"/>
  <c r="N50" i="8"/>
  <c r="P45" i="8"/>
  <c r="N38" i="8"/>
  <c r="P33" i="8"/>
  <c r="J143" i="5"/>
  <c r="L134" i="5"/>
  <c r="R133" i="5"/>
  <c r="N133" i="5"/>
  <c r="T133" i="5"/>
  <c r="P133" i="5"/>
  <c r="S133" i="5"/>
  <c r="O133" i="5"/>
  <c r="Q133" i="5"/>
  <c r="M133" i="5"/>
  <c r="M84" i="12"/>
  <c r="M64" i="12"/>
  <c r="J63" i="4"/>
  <c r="L63" i="4" s="1"/>
  <c r="V36" i="8"/>
  <c r="R36" i="8"/>
  <c r="W36" i="8"/>
  <c r="Q36" i="8"/>
  <c r="U36" i="8"/>
  <c r="X36" i="8"/>
  <c r="T36" i="8"/>
  <c r="S36" i="8"/>
  <c r="T109" i="5"/>
  <c r="P109" i="5"/>
  <c r="R109" i="5"/>
  <c r="N109" i="5"/>
  <c r="S109" i="5"/>
  <c r="Q109" i="5"/>
  <c r="O109" i="5"/>
  <c r="M109" i="5"/>
  <c r="R141" i="5"/>
  <c r="N141" i="5"/>
  <c r="T141" i="5"/>
  <c r="P141" i="5"/>
  <c r="S141" i="5"/>
  <c r="O141" i="5"/>
  <c r="Q141" i="5"/>
  <c r="M141" i="5"/>
  <c r="T93" i="5"/>
  <c r="P93" i="5"/>
  <c r="R93" i="5"/>
  <c r="N93" i="5"/>
  <c r="M93" i="5"/>
  <c r="S93" i="5"/>
  <c r="Q93" i="5"/>
  <c r="O93" i="5"/>
  <c r="T117" i="5"/>
  <c r="P117" i="5"/>
  <c r="R117" i="5"/>
  <c r="N117" i="5"/>
  <c r="S117" i="5"/>
  <c r="Q117" i="5"/>
  <c r="O117" i="5"/>
  <c r="M117" i="5"/>
  <c r="V32" i="8"/>
  <c r="R32" i="8"/>
  <c r="W32" i="8"/>
  <c r="Q32" i="8"/>
  <c r="U32" i="8"/>
  <c r="T32" i="8"/>
  <c r="X32" i="8"/>
  <c r="S32" i="8"/>
  <c r="J151" i="5"/>
  <c r="L142" i="5"/>
  <c r="T82" i="4"/>
  <c r="P82" i="4"/>
  <c r="S82" i="4"/>
  <c r="O82" i="4"/>
  <c r="R82" i="4"/>
  <c r="N82" i="4"/>
  <c r="Q82" i="4"/>
  <c r="M82" i="4"/>
  <c r="M104" i="12"/>
  <c r="J104" i="4" s="1"/>
  <c r="L104" i="4" s="1"/>
  <c r="J83" i="4"/>
  <c r="L83" i="4" s="1"/>
  <c r="N46" i="8"/>
  <c r="P41" i="8"/>
  <c r="J127" i="5"/>
  <c r="L118" i="5"/>
  <c r="J159" i="5"/>
  <c r="L150" i="5"/>
  <c r="J111" i="5"/>
  <c r="L102" i="5"/>
  <c r="J135" i="5"/>
  <c r="L126" i="5"/>
  <c r="N22" i="4" l="1"/>
  <c r="M22" i="4"/>
  <c r="R22" i="4"/>
  <c r="T22" i="4"/>
  <c r="Q22" i="4"/>
  <c r="S22" i="4"/>
  <c r="O22" i="4"/>
  <c r="P22" i="4"/>
  <c r="M24" i="12"/>
  <c r="J24" i="4" s="1"/>
  <c r="L24" i="4" s="1"/>
  <c r="J23" i="4"/>
  <c r="P43" i="4"/>
  <c r="O43" i="4"/>
  <c r="S43" i="4"/>
  <c r="Q43" i="4"/>
  <c r="R43" i="4"/>
  <c r="T43" i="4"/>
  <c r="M43" i="4"/>
  <c r="N43" i="4"/>
  <c r="M45" i="12"/>
  <c r="J45" i="4" s="1"/>
  <c r="L45" i="4" s="1"/>
  <c r="J44" i="4"/>
  <c r="J120" i="5"/>
  <c r="L111" i="5"/>
  <c r="T104" i="4"/>
  <c r="P104" i="4"/>
  <c r="R104" i="4"/>
  <c r="N104" i="4"/>
  <c r="O104" i="4"/>
  <c r="M104" i="4"/>
  <c r="S104" i="4"/>
  <c r="Q104" i="4"/>
  <c r="M85" i="12"/>
  <c r="M65" i="12"/>
  <c r="J64" i="4"/>
  <c r="L64" i="4" s="1"/>
  <c r="V33" i="8"/>
  <c r="R33" i="8"/>
  <c r="U33" i="8"/>
  <c r="T33" i="8"/>
  <c r="X33" i="8"/>
  <c r="W33" i="8"/>
  <c r="S33" i="8"/>
  <c r="Q33" i="8"/>
  <c r="Q110" i="5"/>
  <c r="M110" i="5"/>
  <c r="S110" i="5"/>
  <c r="O110" i="5"/>
  <c r="P110" i="5"/>
  <c r="N110" i="5"/>
  <c r="T110" i="5"/>
  <c r="R110" i="5"/>
  <c r="J136" i="5"/>
  <c r="L127" i="5"/>
  <c r="S126" i="5"/>
  <c r="O126" i="5"/>
  <c r="Q126" i="5"/>
  <c r="M126" i="5"/>
  <c r="P126" i="5"/>
  <c r="T126" i="5"/>
  <c r="N126" i="5"/>
  <c r="R126" i="5"/>
  <c r="S150" i="5"/>
  <c r="O150" i="5"/>
  <c r="Q150" i="5"/>
  <c r="M150" i="5"/>
  <c r="P150" i="5"/>
  <c r="T150" i="5"/>
  <c r="R150" i="5"/>
  <c r="N150" i="5"/>
  <c r="V41" i="8"/>
  <c r="R41" i="8"/>
  <c r="W41" i="8"/>
  <c r="Q41" i="8"/>
  <c r="U41" i="8"/>
  <c r="T41" i="8"/>
  <c r="S41" i="8"/>
  <c r="X41" i="8"/>
  <c r="S142" i="5"/>
  <c r="O142" i="5"/>
  <c r="Q142" i="5"/>
  <c r="M142" i="5"/>
  <c r="P142" i="5"/>
  <c r="T142" i="5"/>
  <c r="N142" i="5"/>
  <c r="R142" i="5"/>
  <c r="M105" i="12"/>
  <c r="J105" i="4" s="1"/>
  <c r="L105" i="4" s="1"/>
  <c r="J84" i="4"/>
  <c r="L84" i="4" s="1"/>
  <c r="N43" i="8"/>
  <c r="P38" i="8"/>
  <c r="J128" i="5"/>
  <c r="L119" i="5"/>
  <c r="J168" i="5"/>
  <c r="L159" i="5"/>
  <c r="N51" i="8"/>
  <c r="P46" i="8"/>
  <c r="J160" i="5"/>
  <c r="L151" i="5"/>
  <c r="S134" i="5"/>
  <c r="O134" i="5"/>
  <c r="Q134" i="5"/>
  <c r="M134" i="5"/>
  <c r="P134" i="5"/>
  <c r="T134" i="5"/>
  <c r="R134" i="5"/>
  <c r="N134" i="5"/>
  <c r="V45" i="8"/>
  <c r="R45" i="8"/>
  <c r="W45" i="8"/>
  <c r="Q45" i="8"/>
  <c r="U45" i="8"/>
  <c r="T45" i="8"/>
  <c r="S45" i="8"/>
  <c r="X45" i="8"/>
  <c r="S158" i="5"/>
  <c r="O158" i="5"/>
  <c r="Q158" i="5"/>
  <c r="M158" i="5"/>
  <c r="P158" i="5"/>
  <c r="T158" i="5"/>
  <c r="N158" i="5"/>
  <c r="R158" i="5"/>
  <c r="V37" i="8"/>
  <c r="R37" i="8"/>
  <c r="U37" i="8"/>
  <c r="T37" i="8"/>
  <c r="X37" i="8"/>
  <c r="W37" i="8"/>
  <c r="S37" i="8"/>
  <c r="Q37" i="8"/>
  <c r="J144" i="5"/>
  <c r="L135" i="5"/>
  <c r="Q102" i="5"/>
  <c r="M102" i="5"/>
  <c r="S102" i="5"/>
  <c r="O102" i="5"/>
  <c r="R102" i="5"/>
  <c r="P102" i="5"/>
  <c r="N102" i="5"/>
  <c r="T102" i="5"/>
  <c r="Q118" i="5"/>
  <c r="M118" i="5"/>
  <c r="S118" i="5"/>
  <c r="O118" i="5"/>
  <c r="P118" i="5"/>
  <c r="N118" i="5"/>
  <c r="T118" i="5"/>
  <c r="R118" i="5"/>
  <c r="Q83" i="4"/>
  <c r="M83" i="4"/>
  <c r="T83" i="4"/>
  <c r="P83" i="4"/>
  <c r="S83" i="4"/>
  <c r="O83" i="4"/>
  <c r="R83" i="4"/>
  <c r="N83" i="4"/>
  <c r="Q63" i="4"/>
  <c r="M63" i="4"/>
  <c r="T63" i="4"/>
  <c r="P63" i="4"/>
  <c r="S63" i="4"/>
  <c r="O63" i="4"/>
  <c r="R63" i="4"/>
  <c r="N63" i="4"/>
  <c r="J152" i="5"/>
  <c r="L143" i="5"/>
  <c r="N55" i="8"/>
  <c r="P50" i="8"/>
  <c r="J176" i="5"/>
  <c r="L167" i="5"/>
  <c r="N47" i="8"/>
  <c r="P42" i="8"/>
  <c r="S45" i="4" l="1"/>
  <c r="Q45" i="4"/>
  <c r="M45" i="4"/>
  <c r="P45" i="4"/>
  <c r="R45" i="4"/>
  <c r="N45" i="4"/>
  <c r="T45" i="4"/>
  <c r="O45" i="4"/>
  <c r="L44" i="4"/>
  <c r="L19" i="7"/>
  <c r="L15" i="7"/>
  <c r="L12" i="7"/>
  <c r="P12" i="7" s="1"/>
  <c r="L18" i="7"/>
  <c r="L14" i="7"/>
  <c r="L17" i="7"/>
  <c r="L13" i="7"/>
  <c r="L16" i="7"/>
  <c r="L23" i="4"/>
  <c r="L9" i="7"/>
  <c r="L5" i="7"/>
  <c r="L8" i="7"/>
  <c r="L4" i="7"/>
  <c r="P4" i="7" s="1"/>
  <c r="L7" i="7"/>
  <c r="L6" i="7"/>
  <c r="L11" i="7"/>
  <c r="L10" i="7"/>
  <c r="S24" i="4"/>
  <c r="N24" i="4"/>
  <c r="O24" i="4"/>
  <c r="Q24" i="4"/>
  <c r="T24" i="4"/>
  <c r="M24" i="4"/>
  <c r="P24" i="4"/>
  <c r="R24" i="4"/>
  <c r="J153" i="5"/>
  <c r="L144" i="5"/>
  <c r="N56" i="8"/>
  <c r="P51" i="8"/>
  <c r="J137" i="5"/>
  <c r="L128" i="5"/>
  <c r="Q105" i="4"/>
  <c r="M105" i="4"/>
  <c r="S105" i="4"/>
  <c r="O105" i="4"/>
  <c r="T105" i="4"/>
  <c r="R105" i="4"/>
  <c r="P105" i="4"/>
  <c r="N105" i="4"/>
  <c r="M66" i="12"/>
  <c r="M86" i="12"/>
  <c r="J65" i="4"/>
  <c r="T167" i="5"/>
  <c r="P167" i="5"/>
  <c r="R167" i="5"/>
  <c r="N167" i="5"/>
  <c r="M167" i="5"/>
  <c r="Q167" i="5"/>
  <c r="S167" i="5"/>
  <c r="O167" i="5"/>
  <c r="T151" i="5"/>
  <c r="P151" i="5"/>
  <c r="R151" i="5"/>
  <c r="N151" i="5"/>
  <c r="M151" i="5"/>
  <c r="Q151" i="5"/>
  <c r="S151" i="5"/>
  <c r="O151" i="5"/>
  <c r="T159" i="5"/>
  <c r="P159" i="5"/>
  <c r="R159" i="5"/>
  <c r="N159" i="5"/>
  <c r="M159" i="5"/>
  <c r="Q159" i="5"/>
  <c r="S159" i="5"/>
  <c r="O159" i="5"/>
  <c r="V38" i="8"/>
  <c r="R38" i="8"/>
  <c r="T38" i="8"/>
  <c r="X38" i="8"/>
  <c r="S38" i="8"/>
  <c r="U38" i="8"/>
  <c r="Q38" i="8"/>
  <c r="W38" i="8"/>
  <c r="T127" i="5"/>
  <c r="P127" i="5"/>
  <c r="R127" i="5"/>
  <c r="N127" i="5"/>
  <c r="M127" i="5"/>
  <c r="Q127" i="5"/>
  <c r="S127" i="5"/>
  <c r="O127" i="5"/>
  <c r="M106" i="12"/>
  <c r="J106" i="4" s="1"/>
  <c r="L106" i="4" s="1"/>
  <c r="J85" i="4"/>
  <c r="L85" i="4" s="1"/>
  <c r="N52" i="8"/>
  <c r="P47" i="8"/>
  <c r="N60" i="8"/>
  <c r="P55" i="8"/>
  <c r="T143" i="5"/>
  <c r="P143" i="5"/>
  <c r="R143" i="5"/>
  <c r="N143" i="5"/>
  <c r="M143" i="5"/>
  <c r="Q143" i="5"/>
  <c r="S143" i="5"/>
  <c r="O143" i="5"/>
  <c r="J185" i="5"/>
  <c r="L176" i="5"/>
  <c r="J161" i="5"/>
  <c r="L152" i="5"/>
  <c r="J169" i="5"/>
  <c r="L160" i="5"/>
  <c r="J177" i="5"/>
  <c r="L168" i="5"/>
  <c r="N48" i="8"/>
  <c r="P43" i="8"/>
  <c r="J145" i="5"/>
  <c r="L136" i="5"/>
  <c r="R111" i="5"/>
  <c r="N111" i="5"/>
  <c r="T111" i="5"/>
  <c r="P111" i="5"/>
  <c r="M111" i="5"/>
  <c r="S111" i="5"/>
  <c r="Q111" i="5"/>
  <c r="O111" i="5"/>
  <c r="V42" i="8"/>
  <c r="R42" i="8"/>
  <c r="U42" i="8"/>
  <c r="T42" i="8"/>
  <c r="X42" i="8"/>
  <c r="S42" i="8"/>
  <c r="W42" i="8"/>
  <c r="Q42" i="8"/>
  <c r="V50" i="8"/>
  <c r="R50" i="8"/>
  <c r="U50" i="8"/>
  <c r="T50" i="8"/>
  <c r="X50" i="8"/>
  <c r="S50" i="8"/>
  <c r="W50" i="8"/>
  <c r="Q50" i="8"/>
  <c r="T135" i="5"/>
  <c r="P135" i="5"/>
  <c r="R135" i="5"/>
  <c r="N135" i="5"/>
  <c r="M135" i="5"/>
  <c r="Q135" i="5"/>
  <c r="S135" i="5"/>
  <c r="O135" i="5"/>
  <c r="V46" i="8"/>
  <c r="R46" i="8"/>
  <c r="U46" i="8"/>
  <c r="T46" i="8"/>
  <c r="X46" i="8"/>
  <c r="S46" i="8"/>
  <c r="W46" i="8"/>
  <c r="Q46" i="8"/>
  <c r="R119" i="5"/>
  <c r="N119" i="5"/>
  <c r="T119" i="5"/>
  <c r="P119" i="5"/>
  <c r="M119" i="5"/>
  <c r="S119" i="5"/>
  <c r="Q119" i="5"/>
  <c r="O119" i="5"/>
  <c r="R84" i="4"/>
  <c r="N84" i="4"/>
  <c r="Q84" i="4"/>
  <c r="M84" i="4"/>
  <c r="T84" i="4"/>
  <c r="P84" i="4"/>
  <c r="S84" i="4"/>
  <c r="O84" i="4"/>
  <c r="R64" i="4"/>
  <c r="N64" i="4"/>
  <c r="Q64" i="4"/>
  <c r="M64" i="4"/>
  <c r="T64" i="4"/>
  <c r="P64" i="4"/>
  <c r="S64" i="4"/>
  <c r="O64" i="4"/>
  <c r="J129" i="5"/>
  <c r="L120" i="5"/>
  <c r="R12" i="7" l="1"/>
  <c r="U12" i="7"/>
  <c r="V12" i="7"/>
  <c r="W12" i="7"/>
  <c r="X12" i="7"/>
  <c r="S12" i="7"/>
  <c r="T12" i="7"/>
  <c r="Q12" i="7"/>
  <c r="V4" i="7"/>
  <c r="X4" i="7"/>
  <c r="R4" i="7"/>
  <c r="T4" i="7"/>
  <c r="U4" i="7"/>
  <c r="S4" i="7"/>
  <c r="Q4" i="7"/>
  <c r="AH53" i="1" s="1"/>
  <c r="AV53" i="1" s="1"/>
  <c r="W4" i="7"/>
  <c r="P23" i="4"/>
  <c r="O23" i="4"/>
  <c r="Q23" i="4"/>
  <c r="N23" i="4"/>
  <c r="M23" i="4"/>
  <c r="S23" i="4"/>
  <c r="T23" i="4"/>
  <c r="R23" i="4"/>
  <c r="P44" i="4"/>
  <c r="Q44" i="4"/>
  <c r="M44" i="4"/>
  <c r="R44" i="4"/>
  <c r="S44" i="4"/>
  <c r="N44" i="4"/>
  <c r="O44" i="4"/>
  <c r="T44" i="4"/>
  <c r="J178" i="5"/>
  <c r="L169" i="5"/>
  <c r="N5" i="7"/>
  <c r="L185" i="5"/>
  <c r="V51" i="8"/>
  <c r="R51" i="8"/>
  <c r="T51" i="8"/>
  <c r="X51" i="8"/>
  <c r="S51" i="8"/>
  <c r="W51" i="8"/>
  <c r="Q51" i="8"/>
  <c r="U51" i="8"/>
  <c r="Q136" i="5"/>
  <c r="M136" i="5"/>
  <c r="S136" i="5"/>
  <c r="O136" i="5"/>
  <c r="R136" i="5"/>
  <c r="N136" i="5"/>
  <c r="P136" i="5"/>
  <c r="T136" i="5"/>
  <c r="Q168" i="5"/>
  <c r="M168" i="5"/>
  <c r="S168" i="5"/>
  <c r="O168" i="5"/>
  <c r="R168" i="5"/>
  <c r="N168" i="5"/>
  <c r="P168" i="5"/>
  <c r="T168" i="5"/>
  <c r="Q152" i="5"/>
  <c r="M152" i="5"/>
  <c r="S152" i="5"/>
  <c r="O152" i="5"/>
  <c r="R152" i="5"/>
  <c r="N152" i="5"/>
  <c r="P152" i="5"/>
  <c r="T152" i="5"/>
  <c r="V55" i="8"/>
  <c r="R55" i="8"/>
  <c r="T55" i="8"/>
  <c r="X55" i="8"/>
  <c r="S55" i="8"/>
  <c r="W55" i="8"/>
  <c r="Q55" i="8"/>
  <c r="U55" i="8"/>
  <c r="S85" i="4"/>
  <c r="O85" i="4"/>
  <c r="R85" i="4"/>
  <c r="N85" i="4"/>
  <c r="Q85" i="4"/>
  <c r="M85" i="4"/>
  <c r="T85" i="4"/>
  <c r="P85" i="4"/>
  <c r="M87" i="12"/>
  <c r="J66" i="4"/>
  <c r="L66" i="4" s="1"/>
  <c r="N61" i="8"/>
  <c r="P56" i="8"/>
  <c r="N57" i="8"/>
  <c r="P52" i="8"/>
  <c r="J154" i="5"/>
  <c r="L145" i="5"/>
  <c r="J186" i="5"/>
  <c r="L177" i="5"/>
  <c r="J170" i="5"/>
  <c r="L161" i="5"/>
  <c r="N65" i="8"/>
  <c r="P60" i="8"/>
  <c r="R106" i="4"/>
  <c r="N106" i="4"/>
  <c r="T106" i="4"/>
  <c r="P106" i="4"/>
  <c r="O106" i="4"/>
  <c r="M106" i="4"/>
  <c r="S106" i="4"/>
  <c r="Q106" i="4"/>
  <c r="Q128" i="5"/>
  <c r="M128" i="5"/>
  <c r="S128" i="5"/>
  <c r="O128" i="5"/>
  <c r="R128" i="5"/>
  <c r="N128" i="5"/>
  <c r="T128" i="5"/>
  <c r="P128" i="5"/>
  <c r="Q144" i="5"/>
  <c r="M144" i="5"/>
  <c r="S144" i="5"/>
  <c r="O144" i="5"/>
  <c r="R144" i="5"/>
  <c r="N144" i="5"/>
  <c r="T144" i="5"/>
  <c r="P144" i="5"/>
  <c r="J138" i="5"/>
  <c r="L129" i="5"/>
  <c r="N53" i="8"/>
  <c r="P48" i="8"/>
  <c r="M107" i="12"/>
  <c r="J107" i="4" s="1"/>
  <c r="L107" i="4" s="1"/>
  <c r="J86" i="4"/>
  <c r="S120" i="5"/>
  <c r="O120" i="5"/>
  <c r="Q120" i="5"/>
  <c r="M120" i="5"/>
  <c r="R120" i="5"/>
  <c r="P120" i="5"/>
  <c r="N120" i="5"/>
  <c r="T120" i="5"/>
  <c r="V43" i="8"/>
  <c r="R43" i="8"/>
  <c r="T43" i="8"/>
  <c r="X43" i="8"/>
  <c r="S43" i="8"/>
  <c r="W43" i="8"/>
  <c r="Q43" i="8"/>
  <c r="U43" i="8"/>
  <c r="Q160" i="5"/>
  <c r="M160" i="5"/>
  <c r="S160" i="5"/>
  <c r="O160" i="5"/>
  <c r="R160" i="5"/>
  <c r="N160" i="5"/>
  <c r="T160" i="5"/>
  <c r="P160" i="5"/>
  <c r="Q176" i="5"/>
  <c r="M176" i="5"/>
  <c r="S176" i="5"/>
  <c r="O176" i="5"/>
  <c r="R176" i="5"/>
  <c r="N176" i="5"/>
  <c r="T176" i="5"/>
  <c r="P176" i="5"/>
  <c r="V47" i="8"/>
  <c r="R47" i="8"/>
  <c r="T47" i="8"/>
  <c r="X47" i="8"/>
  <c r="S47" i="8"/>
  <c r="W47" i="8"/>
  <c r="Q47" i="8"/>
  <c r="U47" i="8"/>
  <c r="L26" i="7"/>
  <c r="L25" i="7"/>
  <c r="L24" i="7"/>
  <c r="L23" i="7"/>
  <c r="L22" i="7"/>
  <c r="L21" i="7"/>
  <c r="L20" i="7"/>
  <c r="P20" i="7" s="1"/>
  <c r="L65" i="4"/>
  <c r="J146" i="5"/>
  <c r="L137" i="5"/>
  <c r="J162" i="5"/>
  <c r="L153" i="5"/>
  <c r="R161" i="5" l="1"/>
  <c r="N161" i="5"/>
  <c r="T161" i="5"/>
  <c r="P161" i="5"/>
  <c r="O161" i="5"/>
  <c r="S161" i="5"/>
  <c r="M161" i="5"/>
  <c r="Q161" i="5"/>
  <c r="R153" i="5"/>
  <c r="N153" i="5"/>
  <c r="T153" i="5"/>
  <c r="P153" i="5"/>
  <c r="O153" i="5"/>
  <c r="S153" i="5"/>
  <c r="Q153" i="5"/>
  <c r="M153" i="5"/>
  <c r="R129" i="5"/>
  <c r="N129" i="5"/>
  <c r="T129" i="5"/>
  <c r="P129" i="5"/>
  <c r="O129" i="5"/>
  <c r="S129" i="5"/>
  <c r="M129" i="5"/>
  <c r="Q129" i="5"/>
  <c r="R145" i="5"/>
  <c r="N145" i="5"/>
  <c r="T145" i="5"/>
  <c r="P145" i="5"/>
  <c r="O145" i="5"/>
  <c r="S145" i="5"/>
  <c r="M145" i="5"/>
  <c r="Q145" i="5"/>
  <c r="J171" i="5"/>
  <c r="L162" i="5"/>
  <c r="S107" i="4"/>
  <c r="O107" i="4"/>
  <c r="Q107" i="4"/>
  <c r="M107" i="4"/>
  <c r="T107" i="4"/>
  <c r="R107" i="4"/>
  <c r="P107" i="4"/>
  <c r="N107" i="4"/>
  <c r="J179" i="5"/>
  <c r="L170" i="5"/>
  <c r="J163" i="5"/>
  <c r="L154" i="5"/>
  <c r="N66" i="8"/>
  <c r="P61" i="8"/>
  <c r="N13" i="7"/>
  <c r="N28" i="7"/>
  <c r="P5" i="7"/>
  <c r="S65" i="4"/>
  <c r="O65" i="4"/>
  <c r="R65" i="4"/>
  <c r="N65" i="4"/>
  <c r="Q65" i="4"/>
  <c r="M65" i="4"/>
  <c r="T65" i="4"/>
  <c r="P65" i="4"/>
  <c r="T185" i="5"/>
  <c r="P185" i="5"/>
  <c r="O185" i="5"/>
  <c r="R185" i="5"/>
  <c r="M185" i="5"/>
  <c r="Q185" i="5"/>
  <c r="N185" i="5"/>
  <c r="S185" i="5"/>
  <c r="V48" i="8"/>
  <c r="R48" i="8"/>
  <c r="X48" i="8"/>
  <c r="S48" i="8"/>
  <c r="W48" i="8"/>
  <c r="Q48" i="8"/>
  <c r="U48" i="8"/>
  <c r="T48" i="8"/>
  <c r="V60" i="8"/>
  <c r="R60" i="8"/>
  <c r="U60" i="8"/>
  <c r="Q60" i="8"/>
  <c r="X60" i="8"/>
  <c r="W60" i="8"/>
  <c r="T60" i="8"/>
  <c r="S60" i="8"/>
  <c r="T177" i="5"/>
  <c r="R177" i="5"/>
  <c r="N177" i="5"/>
  <c r="P177" i="5"/>
  <c r="S177" i="5"/>
  <c r="O177" i="5"/>
  <c r="Q177" i="5"/>
  <c r="M177" i="5"/>
  <c r="V52" i="8"/>
  <c r="R52" i="8"/>
  <c r="X52" i="8"/>
  <c r="S52" i="8"/>
  <c r="W52" i="8"/>
  <c r="Q52" i="8"/>
  <c r="U52" i="8"/>
  <c r="T52" i="8"/>
  <c r="T66" i="4"/>
  <c r="P66" i="4"/>
  <c r="S66" i="4"/>
  <c r="O66" i="4"/>
  <c r="R66" i="4"/>
  <c r="N66" i="4"/>
  <c r="Q66" i="4"/>
  <c r="M66" i="4"/>
  <c r="R169" i="5"/>
  <c r="N169" i="5"/>
  <c r="T169" i="5"/>
  <c r="P169" i="5"/>
  <c r="O169" i="5"/>
  <c r="S169" i="5"/>
  <c r="Q169" i="5"/>
  <c r="M169" i="5"/>
  <c r="L32" i="7"/>
  <c r="L31" i="7"/>
  <c r="L30" i="7"/>
  <c r="L29" i="7"/>
  <c r="L28" i="7"/>
  <c r="L27" i="7"/>
  <c r="P27" i="7" s="1"/>
  <c r="L86" i="4"/>
  <c r="V56" i="8"/>
  <c r="R56" i="8"/>
  <c r="X56" i="8"/>
  <c r="S56" i="8"/>
  <c r="W56" i="8"/>
  <c r="Q56" i="8"/>
  <c r="U56" i="8"/>
  <c r="T56" i="8"/>
  <c r="X20" i="7"/>
  <c r="T20" i="7"/>
  <c r="V20" i="7"/>
  <c r="R20" i="7"/>
  <c r="S20" i="7"/>
  <c r="Q20" i="7"/>
  <c r="W20" i="7"/>
  <c r="U20" i="7"/>
  <c r="J147" i="5"/>
  <c r="L138" i="5"/>
  <c r="R137" i="5"/>
  <c r="N137" i="5"/>
  <c r="T137" i="5"/>
  <c r="P137" i="5"/>
  <c r="O137" i="5"/>
  <c r="S137" i="5"/>
  <c r="Q137" i="5"/>
  <c r="M137" i="5"/>
  <c r="J155" i="5"/>
  <c r="L146" i="5"/>
  <c r="N58" i="8"/>
  <c r="P53" i="8"/>
  <c r="N70" i="8"/>
  <c r="P65" i="8"/>
  <c r="N6" i="7"/>
  <c r="L186" i="5"/>
  <c r="N62" i="8"/>
  <c r="P57" i="8"/>
  <c r="M108" i="12"/>
  <c r="J108" i="4" s="1"/>
  <c r="L108" i="4" s="1"/>
  <c r="J87" i="4"/>
  <c r="L87" i="4" s="1"/>
  <c r="J187" i="5"/>
  <c r="L178" i="5"/>
  <c r="P28" i="7" l="1"/>
  <c r="W28" i="7" s="1"/>
  <c r="V57" i="8"/>
  <c r="R57" i="8"/>
  <c r="W57" i="8"/>
  <c r="Q57" i="8"/>
  <c r="U57" i="8"/>
  <c r="T57" i="8"/>
  <c r="S57" i="8"/>
  <c r="X57" i="8"/>
  <c r="V65" i="8"/>
  <c r="R65" i="8"/>
  <c r="U65" i="8"/>
  <c r="Q65" i="8"/>
  <c r="T65" i="8"/>
  <c r="S65" i="8"/>
  <c r="X65" i="8"/>
  <c r="W65" i="8"/>
  <c r="X27" i="7"/>
  <c r="T27" i="7"/>
  <c r="V27" i="7"/>
  <c r="R27" i="7"/>
  <c r="W27" i="7"/>
  <c r="U27" i="7"/>
  <c r="S27" i="7"/>
  <c r="Q27" i="7"/>
  <c r="V61" i="8"/>
  <c r="R61" i="8"/>
  <c r="U61" i="8"/>
  <c r="Q61" i="8"/>
  <c r="T61" i="8"/>
  <c r="S61" i="8"/>
  <c r="X61" i="8"/>
  <c r="W61" i="8"/>
  <c r="S170" i="5"/>
  <c r="O170" i="5"/>
  <c r="Q170" i="5"/>
  <c r="M170" i="5"/>
  <c r="T170" i="5"/>
  <c r="P170" i="5"/>
  <c r="R170" i="5"/>
  <c r="N170" i="5"/>
  <c r="Q178" i="5"/>
  <c r="M178" i="5"/>
  <c r="R178" i="5"/>
  <c r="T178" i="5"/>
  <c r="O178" i="5"/>
  <c r="S178" i="5"/>
  <c r="N178" i="5"/>
  <c r="P178" i="5"/>
  <c r="N7" i="7"/>
  <c r="L187" i="5"/>
  <c r="N67" i="8"/>
  <c r="P62" i="8"/>
  <c r="N75" i="8"/>
  <c r="P70" i="8"/>
  <c r="S138" i="5"/>
  <c r="O138" i="5"/>
  <c r="Q138" i="5"/>
  <c r="M138" i="5"/>
  <c r="T138" i="5"/>
  <c r="P138" i="5"/>
  <c r="R138" i="5"/>
  <c r="N138" i="5"/>
  <c r="V5" i="7"/>
  <c r="R5" i="7"/>
  <c r="U5" i="7"/>
  <c r="Q5" i="7"/>
  <c r="X5" i="7"/>
  <c r="T5" i="7"/>
  <c r="S5" i="7"/>
  <c r="W5" i="7"/>
  <c r="N71" i="8"/>
  <c r="P66" i="8"/>
  <c r="J188" i="5"/>
  <c r="L179" i="5"/>
  <c r="Q87" i="4"/>
  <c r="M87" i="4"/>
  <c r="T87" i="4"/>
  <c r="P87" i="4"/>
  <c r="S87" i="4"/>
  <c r="O87" i="4"/>
  <c r="R87" i="4"/>
  <c r="N87" i="4"/>
  <c r="V53" i="8"/>
  <c r="R53" i="8"/>
  <c r="W53" i="8"/>
  <c r="Q53" i="8"/>
  <c r="U53" i="8"/>
  <c r="T53" i="8"/>
  <c r="S53" i="8"/>
  <c r="X53" i="8"/>
  <c r="S146" i="5"/>
  <c r="O146" i="5"/>
  <c r="Q146" i="5"/>
  <c r="M146" i="5"/>
  <c r="T146" i="5"/>
  <c r="P146" i="5"/>
  <c r="R146" i="5"/>
  <c r="N146" i="5"/>
  <c r="J156" i="5"/>
  <c r="L147" i="5"/>
  <c r="S154" i="5"/>
  <c r="O154" i="5"/>
  <c r="Q154" i="5"/>
  <c r="M154" i="5"/>
  <c r="T154" i="5"/>
  <c r="P154" i="5"/>
  <c r="R154" i="5"/>
  <c r="N154" i="5"/>
  <c r="S162" i="5"/>
  <c r="O162" i="5"/>
  <c r="Q162" i="5"/>
  <c r="M162" i="5"/>
  <c r="T162" i="5"/>
  <c r="P162" i="5"/>
  <c r="R162" i="5"/>
  <c r="N162" i="5"/>
  <c r="Q186" i="5"/>
  <c r="M186" i="5"/>
  <c r="T186" i="5"/>
  <c r="O186" i="5"/>
  <c r="R186" i="5"/>
  <c r="P186" i="5"/>
  <c r="N186" i="5"/>
  <c r="S186" i="5"/>
  <c r="T108" i="4"/>
  <c r="P108" i="4"/>
  <c r="R108" i="4"/>
  <c r="N108" i="4"/>
  <c r="O108" i="4"/>
  <c r="M108" i="4"/>
  <c r="S108" i="4"/>
  <c r="Q108" i="4"/>
  <c r="N29" i="7"/>
  <c r="P29" i="7" s="1"/>
  <c r="N14" i="7"/>
  <c r="P6" i="7"/>
  <c r="N63" i="8"/>
  <c r="P58" i="8"/>
  <c r="J164" i="5"/>
  <c r="L155" i="5"/>
  <c r="T86" i="4"/>
  <c r="P86" i="4"/>
  <c r="S86" i="4"/>
  <c r="O86" i="4"/>
  <c r="R86" i="4"/>
  <c r="N86" i="4"/>
  <c r="Q86" i="4"/>
  <c r="M86" i="4"/>
  <c r="N21" i="7"/>
  <c r="P21" i="7" s="1"/>
  <c r="P13" i="7"/>
  <c r="J172" i="5"/>
  <c r="L163" i="5"/>
  <c r="J180" i="5"/>
  <c r="L171" i="5"/>
  <c r="Q28" i="7" l="1"/>
  <c r="T28" i="7"/>
  <c r="X28" i="7"/>
  <c r="R28" i="7"/>
  <c r="V28" i="7"/>
  <c r="S28" i="7"/>
  <c r="U28" i="7"/>
  <c r="X13" i="7"/>
  <c r="T13" i="7"/>
  <c r="V13" i="7"/>
  <c r="R13" i="7"/>
  <c r="W13" i="7"/>
  <c r="U13" i="7"/>
  <c r="S13" i="7"/>
  <c r="Q13" i="7"/>
  <c r="J189" i="5"/>
  <c r="L180" i="5"/>
  <c r="X21" i="7"/>
  <c r="T21" i="7"/>
  <c r="V21" i="7"/>
  <c r="R21" i="7"/>
  <c r="W21" i="7"/>
  <c r="U21" i="7"/>
  <c r="S21" i="7"/>
  <c r="Q21" i="7"/>
  <c r="V58" i="8"/>
  <c r="R58" i="8"/>
  <c r="U58" i="8"/>
  <c r="T58" i="8"/>
  <c r="X58" i="8"/>
  <c r="S58" i="8"/>
  <c r="W58" i="8"/>
  <c r="Q58" i="8"/>
  <c r="R179" i="5"/>
  <c r="N179" i="5"/>
  <c r="Q179" i="5"/>
  <c r="T179" i="5"/>
  <c r="O179" i="5"/>
  <c r="S179" i="5"/>
  <c r="M179" i="5"/>
  <c r="P179" i="5"/>
  <c r="N72" i="8"/>
  <c r="P67" i="8"/>
  <c r="N68" i="8"/>
  <c r="P63" i="8"/>
  <c r="X29" i="7"/>
  <c r="T29" i="7"/>
  <c r="W29" i="7"/>
  <c r="S29" i="7"/>
  <c r="V29" i="7"/>
  <c r="R29" i="7"/>
  <c r="U29" i="7"/>
  <c r="Q29" i="7"/>
  <c r="N8" i="7"/>
  <c r="L188" i="5"/>
  <c r="V70" i="8"/>
  <c r="R70" i="8"/>
  <c r="U70" i="8"/>
  <c r="Q70" i="8"/>
  <c r="X70" i="8"/>
  <c r="W70" i="8"/>
  <c r="T70" i="8"/>
  <c r="S70" i="8"/>
  <c r="R187" i="5"/>
  <c r="N187" i="5"/>
  <c r="T187" i="5"/>
  <c r="O187" i="5"/>
  <c r="Q187" i="5"/>
  <c r="P187" i="5"/>
  <c r="M187" i="5"/>
  <c r="S187" i="5"/>
  <c r="T163" i="5"/>
  <c r="P163" i="5"/>
  <c r="R163" i="5"/>
  <c r="N163" i="5"/>
  <c r="Q163" i="5"/>
  <c r="M163" i="5"/>
  <c r="S163" i="5"/>
  <c r="O163" i="5"/>
  <c r="J181" i="5"/>
  <c r="L172" i="5"/>
  <c r="T155" i="5"/>
  <c r="P155" i="5"/>
  <c r="R155" i="5"/>
  <c r="N155" i="5"/>
  <c r="Q155" i="5"/>
  <c r="M155" i="5"/>
  <c r="O155" i="5"/>
  <c r="S155" i="5"/>
  <c r="V6" i="7"/>
  <c r="R6" i="7"/>
  <c r="U6" i="7"/>
  <c r="Q6" i="7"/>
  <c r="X6" i="7"/>
  <c r="T6" i="7"/>
  <c r="S6" i="7"/>
  <c r="W6" i="7"/>
  <c r="T147" i="5"/>
  <c r="P147" i="5"/>
  <c r="R147" i="5"/>
  <c r="N147" i="5"/>
  <c r="Q147" i="5"/>
  <c r="M147" i="5"/>
  <c r="S147" i="5"/>
  <c r="O147" i="5"/>
  <c r="V66" i="8"/>
  <c r="R66" i="8"/>
  <c r="U66" i="8"/>
  <c r="Q66" i="8"/>
  <c r="X66" i="8"/>
  <c r="W66" i="8"/>
  <c r="T66" i="8"/>
  <c r="S66" i="8"/>
  <c r="N80" i="8"/>
  <c r="P75" i="8"/>
  <c r="N30" i="7"/>
  <c r="P30" i="7" s="1"/>
  <c r="N15" i="7"/>
  <c r="P7" i="7"/>
  <c r="T171" i="5"/>
  <c r="P171" i="5"/>
  <c r="R171" i="5"/>
  <c r="N171" i="5"/>
  <c r="Q171" i="5"/>
  <c r="M171" i="5"/>
  <c r="O171" i="5"/>
  <c r="S171" i="5"/>
  <c r="J173" i="5"/>
  <c r="L164" i="5"/>
  <c r="N22" i="7"/>
  <c r="P22" i="7" s="1"/>
  <c r="P14" i="7"/>
  <c r="J165" i="5"/>
  <c r="L156" i="5"/>
  <c r="N76" i="8"/>
  <c r="P71" i="8"/>
  <c r="V62" i="8"/>
  <c r="R62" i="8"/>
  <c r="U62" i="8"/>
  <c r="Q62" i="8"/>
  <c r="X62" i="8"/>
  <c r="W62" i="8"/>
  <c r="T62" i="8"/>
  <c r="S62" i="8"/>
  <c r="V75" i="8" l="1"/>
  <c r="R75" i="8"/>
  <c r="U75" i="8"/>
  <c r="Q75" i="8"/>
  <c r="T75" i="8"/>
  <c r="S75" i="8"/>
  <c r="X75" i="8"/>
  <c r="W75" i="8"/>
  <c r="S188" i="5"/>
  <c r="O188" i="5"/>
  <c r="T188" i="5"/>
  <c r="N188" i="5"/>
  <c r="Q188" i="5"/>
  <c r="P188" i="5"/>
  <c r="M188" i="5"/>
  <c r="R188" i="5"/>
  <c r="U67" i="8"/>
  <c r="W67" i="8"/>
  <c r="R67" i="8"/>
  <c r="V67" i="8"/>
  <c r="Q67" i="8"/>
  <c r="T67" i="8"/>
  <c r="S67" i="8"/>
  <c r="X67" i="8"/>
  <c r="V71" i="8"/>
  <c r="R71" i="8"/>
  <c r="U71" i="8"/>
  <c r="Q71" i="8"/>
  <c r="T71" i="8"/>
  <c r="S71" i="8"/>
  <c r="X71" i="8"/>
  <c r="W71" i="8"/>
  <c r="X14" i="7"/>
  <c r="T14" i="7"/>
  <c r="V14" i="7"/>
  <c r="R14" i="7"/>
  <c r="S14" i="7"/>
  <c r="Q14" i="7"/>
  <c r="W14" i="7"/>
  <c r="U14" i="7"/>
  <c r="V7" i="7"/>
  <c r="R7" i="7"/>
  <c r="U7" i="7"/>
  <c r="Q7" i="7"/>
  <c r="X7" i="7"/>
  <c r="T7" i="7"/>
  <c r="S7" i="7"/>
  <c r="W7" i="7"/>
  <c r="N85" i="8"/>
  <c r="P80" i="8"/>
  <c r="N31" i="7"/>
  <c r="P31" i="7" s="1"/>
  <c r="N16" i="7"/>
  <c r="P8" i="7"/>
  <c r="N77" i="8"/>
  <c r="P72" i="8"/>
  <c r="X22" i="7"/>
  <c r="T22" i="7"/>
  <c r="V22" i="7"/>
  <c r="R22" i="7"/>
  <c r="S22" i="7"/>
  <c r="Q22" i="7"/>
  <c r="W22" i="7"/>
  <c r="U22" i="7"/>
  <c r="N23" i="7"/>
  <c r="P23" i="7" s="1"/>
  <c r="P15" i="7"/>
  <c r="Q172" i="5"/>
  <c r="M172" i="5"/>
  <c r="S172" i="5"/>
  <c r="O172" i="5"/>
  <c r="N172" i="5"/>
  <c r="R172" i="5"/>
  <c r="T172" i="5"/>
  <c r="P172" i="5"/>
  <c r="V63" i="8"/>
  <c r="R63" i="8"/>
  <c r="U63" i="8"/>
  <c r="Q63" i="8"/>
  <c r="T63" i="8"/>
  <c r="S63" i="8"/>
  <c r="X63" i="8"/>
  <c r="W63" i="8"/>
  <c r="S180" i="5"/>
  <c r="O180" i="5"/>
  <c r="Q180" i="5"/>
  <c r="T180" i="5"/>
  <c r="N180" i="5"/>
  <c r="R180" i="5"/>
  <c r="M180" i="5"/>
  <c r="P180" i="5"/>
  <c r="J174" i="5"/>
  <c r="L165" i="5"/>
  <c r="J182" i="5"/>
  <c r="L173" i="5"/>
  <c r="N81" i="8"/>
  <c r="P76" i="8"/>
  <c r="Q156" i="5"/>
  <c r="M156" i="5"/>
  <c r="S156" i="5"/>
  <c r="O156" i="5"/>
  <c r="N156" i="5"/>
  <c r="R156" i="5"/>
  <c r="T156" i="5"/>
  <c r="P156" i="5"/>
  <c r="Q164" i="5"/>
  <c r="M164" i="5"/>
  <c r="S164" i="5"/>
  <c r="O164" i="5"/>
  <c r="N164" i="5"/>
  <c r="R164" i="5"/>
  <c r="T164" i="5"/>
  <c r="P164" i="5"/>
  <c r="X30" i="7"/>
  <c r="T30" i="7"/>
  <c r="W30" i="7"/>
  <c r="S30" i="7"/>
  <c r="V30" i="7"/>
  <c r="R30" i="7"/>
  <c r="U30" i="7"/>
  <c r="Q30" i="7"/>
  <c r="J190" i="5"/>
  <c r="L181" i="5"/>
  <c r="N73" i="8"/>
  <c r="P68" i="8"/>
  <c r="N9" i="7"/>
  <c r="L189" i="5"/>
  <c r="N10" i="7" l="1"/>
  <c r="L190" i="5"/>
  <c r="N24" i="7"/>
  <c r="P24" i="7" s="1"/>
  <c r="P16" i="7"/>
  <c r="V76" i="8"/>
  <c r="R76" i="8"/>
  <c r="U76" i="8"/>
  <c r="Q76" i="8"/>
  <c r="X76" i="8"/>
  <c r="W76" i="8"/>
  <c r="T76" i="8"/>
  <c r="S76" i="8"/>
  <c r="R165" i="5"/>
  <c r="N165" i="5"/>
  <c r="T165" i="5"/>
  <c r="P165" i="5"/>
  <c r="S165" i="5"/>
  <c r="O165" i="5"/>
  <c r="Q165" i="5"/>
  <c r="M165" i="5"/>
  <c r="V72" i="8"/>
  <c r="R72" i="8"/>
  <c r="U72" i="8"/>
  <c r="Q72" i="8"/>
  <c r="X72" i="8"/>
  <c r="W72" i="8"/>
  <c r="T72" i="8"/>
  <c r="S72" i="8"/>
  <c r="X31" i="7"/>
  <c r="T31" i="7"/>
  <c r="W31" i="7"/>
  <c r="S31" i="7"/>
  <c r="V31" i="7"/>
  <c r="R31" i="7"/>
  <c r="Q31" i="7"/>
  <c r="U31" i="7"/>
  <c r="J191" i="5"/>
  <c r="L182" i="5"/>
  <c r="X23" i="7"/>
  <c r="T23" i="7"/>
  <c r="V23" i="7"/>
  <c r="R23" i="7"/>
  <c r="W23" i="7"/>
  <c r="U23" i="7"/>
  <c r="S23" i="7"/>
  <c r="Q23" i="7"/>
  <c r="U68" i="8"/>
  <c r="Q68" i="8"/>
  <c r="V68" i="8"/>
  <c r="T68" i="8"/>
  <c r="S68" i="8"/>
  <c r="R68" i="8"/>
  <c r="X68" i="8"/>
  <c r="W68" i="8"/>
  <c r="N78" i="8"/>
  <c r="P73" i="8"/>
  <c r="N86" i="8"/>
  <c r="P81" i="8"/>
  <c r="J183" i="5"/>
  <c r="L174" i="5"/>
  <c r="N82" i="8"/>
  <c r="P77" i="8"/>
  <c r="V80" i="8"/>
  <c r="R80" i="8"/>
  <c r="U80" i="8"/>
  <c r="Q80" i="8"/>
  <c r="X80" i="8"/>
  <c r="W80" i="8"/>
  <c r="T80" i="8"/>
  <c r="S80" i="8"/>
  <c r="N32" i="7"/>
  <c r="P32" i="7" s="1"/>
  <c r="N17" i="7"/>
  <c r="P9" i="7"/>
  <c r="T189" i="5"/>
  <c r="P189" i="5"/>
  <c r="S189" i="5"/>
  <c r="N189" i="5"/>
  <c r="Q189" i="5"/>
  <c r="O189" i="5"/>
  <c r="M189" i="5"/>
  <c r="R189" i="5"/>
  <c r="T181" i="5"/>
  <c r="P181" i="5"/>
  <c r="Q181" i="5"/>
  <c r="S181" i="5"/>
  <c r="N181" i="5"/>
  <c r="R181" i="5"/>
  <c r="M181" i="5"/>
  <c r="O181" i="5"/>
  <c r="R173" i="5"/>
  <c r="N173" i="5"/>
  <c r="T173" i="5"/>
  <c r="P173" i="5"/>
  <c r="S173" i="5"/>
  <c r="O173" i="5"/>
  <c r="Q173" i="5"/>
  <c r="M173" i="5"/>
  <c r="X15" i="7"/>
  <c r="T15" i="7"/>
  <c r="V15" i="7"/>
  <c r="R15" i="7"/>
  <c r="W15" i="7"/>
  <c r="U15" i="7"/>
  <c r="S15" i="7"/>
  <c r="Q15" i="7"/>
  <c r="V8" i="7"/>
  <c r="R8" i="7"/>
  <c r="U8" i="7"/>
  <c r="Q8" i="7"/>
  <c r="X8" i="7"/>
  <c r="T8" i="7"/>
  <c r="S8" i="7"/>
  <c r="W8" i="7"/>
  <c r="N94" i="8"/>
  <c r="P94" i="8" s="1"/>
  <c r="N90" i="8"/>
  <c r="P90" i="8" s="1"/>
  <c r="P85" i="8"/>
  <c r="V85" i="8" l="1"/>
  <c r="R85" i="8"/>
  <c r="W85" i="8"/>
  <c r="S85" i="8"/>
  <c r="T85" i="8"/>
  <c r="Q85" i="8"/>
  <c r="X85" i="8"/>
  <c r="U85" i="8"/>
  <c r="X16" i="7"/>
  <c r="T16" i="7"/>
  <c r="V16" i="7"/>
  <c r="R16" i="7"/>
  <c r="S16" i="7"/>
  <c r="Q16" i="7"/>
  <c r="W16" i="7"/>
  <c r="U16" i="7"/>
  <c r="N25" i="7"/>
  <c r="P25" i="7" s="1"/>
  <c r="P17" i="7"/>
  <c r="X24" i="7"/>
  <c r="T24" i="7"/>
  <c r="V24" i="7"/>
  <c r="R24" i="7"/>
  <c r="S24" i="7"/>
  <c r="Q24" i="7"/>
  <c r="W24" i="7"/>
  <c r="U24" i="7"/>
  <c r="V73" i="8"/>
  <c r="R73" i="8"/>
  <c r="U73" i="8"/>
  <c r="Q73" i="8"/>
  <c r="T73" i="8"/>
  <c r="S73" i="8"/>
  <c r="X73" i="8"/>
  <c r="W73" i="8"/>
  <c r="V90" i="8"/>
  <c r="R90" i="8"/>
  <c r="W90" i="8"/>
  <c r="S90" i="8"/>
  <c r="X90" i="8"/>
  <c r="U90" i="8"/>
  <c r="T90" i="8"/>
  <c r="Q90" i="8"/>
  <c r="V94" i="8"/>
  <c r="R94" i="8"/>
  <c r="W94" i="8"/>
  <c r="S94" i="8"/>
  <c r="X94" i="8"/>
  <c r="U94" i="8"/>
  <c r="T94" i="8"/>
  <c r="Q94" i="8"/>
  <c r="V77" i="8"/>
  <c r="R77" i="8"/>
  <c r="U77" i="8"/>
  <c r="Q77" i="8"/>
  <c r="T77" i="8"/>
  <c r="S77" i="8"/>
  <c r="X77" i="8"/>
  <c r="W77" i="8"/>
  <c r="V81" i="8"/>
  <c r="R81" i="8"/>
  <c r="U81" i="8"/>
  <c r="Q81" i="8"/>
  <c r="T81" i="8"/>
  <c r="S81" i="8"/>
  <c r="X81" i="8"/>
  <c r="W81" i="8"/>
  <c r="Q182" i="5"/>
  <c r="M182" i="5"/>
  <c r="P182" i="5"/>
  <c r="S182" i="5"/>
  <c r="N182" i="5"/>
  <c r="R182" i="5"/>
  <c r="O182" i="5"/>
  <c r="T182" i="5"/>
  <c r="Q190" i="5"/>
  <c r="M190" i="5"/>
  <c r="S190" i="5"/>
  <c r="N190" i="5"/>
  <c r="P190" i="5"/>
  <c r="T190" i="5"/>
  <c r="O190" i="5"/>
  <c r="R190" i="5"/>
  <c r="S174" i="5"/>
  <c r="O174" i="5"/>
  <c r="Q174" i="5"/>
  <c r="M174" i="5"/>
  <c r="T174" i="5"/>
  <c r="P174" i="5"/>
  <c r="R174" i="5"/>
  <c r="N174" i="5"/>
  <c r="X32" i="7"/>
  <c r="T32" i="7"/>
  <c r="W32" i="7"/>
  <c r="S32" i="7"/>
  <c r="V32" i="7"/>
  <c r="R32" i="7"/>
  <c r="U32" i="7"/>
  <c r="Q32" i="7"/>
  <c r="J192" i="5"/>
  <c r="L192" i="5" s="1"/>
  <c r="L183" i="5"/>
  <c r="N83" i="8"/>
  <c r="P78" i="8"/>
  <c r="X9" i="7"/>
  <c r="V9" i="7"/>
  <c r="R9" i="7"/>
  <c r="U9" i="7"/>
  <c r="Q9" i="7"/>
  <c r="T9" i="7"/>
  <c r="S9" i="7"/>
  <c r="W9" i="7"/>
  <c r="N87" i="8"/>
  <c r="P82" i="8"/>
  <c r="N95" i="8"/>
  <c r="P95" i="8" s="1"/>
  <c r="N91" i="8"/>
  <c r="P91" i="8" s="1"/>
  <c r="P86" i="8"/>
  <c r="N11" i="7"/>
  <c r="L191" i="5"/>
  <c r="N18" i="7"/>
  <c r="P10" i="7"/>
  <c r="V95" i="8" l="1"/>
  <c r="R95" i="8"/>
  <c r="W95" i="8"/>
  <c r="S95" i="8"/>
  <c r="T95" i="8"/>
  <c r="Q95" i="8"/>
  <c r="X95" i="8"/>
  <c r="U95" i="8"/>
  <c r="N19" i="7"/>
  <c r="P19" i="7" s="1"/>
  <c r="P11" i="7"/>
  <c r="V82" i="8"/>
  <c r="R82" i="8"/>
  <c r="X82" i="8"/>
  <c r="S82" i="8"/>
  <c r="W82" i="8"/>
  <c r="Q82" i="8"/>
  <c r="U82" i="8"/>
  <c r="T82" i="8"/>
  <c r="R183" i="5"/>
  <c r="N183" i="5"/>
  <c r="P183" i="5"/>
  <c r="S183" i="5"/>
  <c r="M183" i="5"/>
  <c r="Q183" i="5"/>
  <c r="O183" i="5"/>
  <c r="T183" i="5"/>
  <c r="V86" i="8"/>
  <c r="R86" i="8"/>
  <c r="W86" i="8"/>
  <c r="S86" i="8"/>
  <c r="X86" i="8"/>
  <c r="U86" i="8"/>
  <c r="T86" i="8"/>
  <c r="Q86" i="8"/>
  <c r="N92" i="8"/>
  <c r="P92" i="8" s="1"/>
  <c r="P87" i="8"/>
  <c r="S192" i="5"/>
  <c r="O192" i="5"/>
  <c r="R192" i="5"/>
  <c r="M192" i="5"/>
  <c r="P192" i="5"/>
  <c r="T192" i="5"/>
  <c r="N192" i="5"/>
  <c r="Q192" i="5"/>
  <c r="X10" i="7"/>
  <c r="T10" i="7"/>
  <c r="U10" i="7"/>
  <c r="S10" i="7"/>
  <c r="W10" i="7"/>
  <c r="R10" i="7"/>
  <c r="V10" i="7"/>
  <c r="Q10" i="7"/>
  <c r="V91" i="8"/>
  <c r="R91" i="8"/>
  <c r="W91" i="8"/>
  <c r="S91" i="8"/>
  <c r="T91" i="8"/>
  <c r="Q91" i="8"/>
  <c r="X91" i="8"/>
  <c r="U91" i="8"/>
  <c r="V78" i="8"/>
  <c r="R78" i="8"/>
  <c r="U78" i="8"/>
  <c r="Q78" i="8"/>
  <c r="X78" i="8"/>
  <c r="W78" i="8"/>
  <c r="T78" i="8"/>
  <c r="S78" i="8"/>
  <c r="X17" i="7"/>
  <c r="T17" i="7"/>
  <c r="V17" i="7"/>
  <c r="R17" i="7"/>
  <c r="W17" i="7"/>
  <c r="U17" i="7"/>
  <c r="S17" i="7"/>
  <c r="Q17" i="7"/>
  <c r="N26" i="7"/>
  <c r="P26" i="7" s="1"/>
  <c r="P18" i="7"/>
  <c r="R191" i="5"/>
  <c r="N191" i="5"/>
  <c r="S191" i="5"/>
  <c r="M191" i="5"/>
  <c r="P191" i="5"/>
  <c r="T191" i="5"/>
  <c r="O191" i="5"/>
  <c r="Q191" i="5"/>
  <c r="N88" i="8"/>
  <c r="P88" i="8" s="1"/>
  <c r="P83" i="8"/>
  <c r="X25" i="7"/>
  <c r="T25" i="7"/>
  <c r="V25" i="7"/>
  <c r="R25" i="7"/>
  <c r="W25" i="7"/>
  <c r="U25" i="7"/>
  <c r="S25" i="7"/>
  <c r="Q25" i="7"/>
  <c r="V83" i="8" l="1"/>
  <c r="R83" i="8"/>
  <c r="W83" i="8"/>
  <c r="S83" i="8"/>
  <c r="T83" i="8"/>
  <c r="Q83" i="8"/>
  <c r="X83" i="8"/>
  <c r="U83" i="8"/>
  <c r="V87" i="8"/>
  <c r="R87" i="8"/>
  <c r="W87" i="8"/>
  <c r="S87" i="8"/>
  <c r="T87" i="8"/>
  <c r="Q87" i="8"/>
  <c r="X87" i="8"/>
  <c r="U87" i="8"/>
  <c r="V88" i="8"/>
  <c r="R88" i="8"/>
  <c r="W88" i="8"/>
  <c r="S88" i="8"/>
  <c r="X88" i="8"/>
  <c r="U88" i="8"/>
  <c r="T88" i="8"/>
  <c r="Q88" i="8"/>
  <c r="V92" i="8"/>
  <c r="R92" i="8"/>
  <c r="W92" i="8"/>
  <c r="S92" i="8"/>
  <c r="X92" i="8"/>
  <c r="U92" i="8"/>
  <c r="T92" i="8"/>
  <c r="Q92" i="8"/>
  <c r="X18" i="7"/>
  <c r="T18" i="7"/>
  <c r="V18" i="7"/>
  <c r="R18" i="7"/>
  <c r="S18" i="7"/>
  <c r="Q18" i="7"/>
  <c r="W18" i="7"/>
  <c r="U18" i="7"/>
  <c r="X11" i="7"/>
  <c r="T11" i="7"/>
  <c r="V11" i="7"/>
  <c r="R11" i="7"/>
  <c r="W11" i="7"/>
  <c r="U11" i="7"/>
  <c r="S11" i="7"/>
  <c r="Q11" i="7"/>
  <c r="X26" i="7"/>
  <c r="T26" i="7"/>
  <c r="V26" i="7"/>
  <c r="R26" i="7"/>
  <c r="S26" i="7"/>
  <c r="Q26" i="7"/>
  <c r="W26" i="7"/>
  <c r="U26" i="7"/>
  <c r="X19" i="7"/>
  <c r="T19" i="7"/>
  <c r="V19" i="7"/>
  <c r="R19" i="7"/>
  <c r="W19" i="7"/>
  <c r="U19" i="7"/>
  <c r="S19" i="7"/>
  <c r="Q19" i="7"/>
</calcChain>
</file>

<file path=xl/sharedStrings.xml><?xml version="1.0" encoding="utf-8"?>
<sst xmlns="http://schemas.openxmlformats.org/spreadsheetml/2006/main" count="2750" uniqueCount="641">
  <si>
    <t>契約時間数</t>
    <rPh sb="0" eb="2">
      <t>ケイヤク</t>
    </rPh>
    <rPh sb="2" eb="5">
      <t>ジカンスウ</t>
    </rPh>
    <phoneticPr fontId="7"/>
  </si>
  <si>
    <t>時間数チェック</t>
    <rPh sb="0" eb="3">
      <t>ジカンスウ</t>
    </rPh>
    <phoneticPr fontId="7"/>
  </si>
  <si>
    <t>1級地</t>
    <rPh sb="1" eb="2">
      <t>キュウ</t>
    </rPh>
    <rPh sb="2" eb="3">
      <t>チ</t>
    </rPh>
    <phoneticPr fontId="6"/>
  </si>
  <si>
    <t>2級地</t>
    <rPh sb="1" eb="2">
      <t>キュウ</t>
    </rPh>
    <rPh sb="2" eb="3">
      <t>チ</t>
    </rPh>
    <phoneticPr fontId="6"/>
  </si>
  <si>
    <t>3級地</t>
    <rPh sb="1" eb="2">
      <t>キュウ</t>
    </rPh>
    <rPh sb="2" eb="3">
      <t>チ</t>
    </rPh>
    <phoneticPr fontId="6"/>
  </si>
  <si>
    <t>5級地</t>
    <rPh sb="1" eb="2">
      <t>キュウ</t>
    </rPh>
    <rPh sb="2" eb="3">
      <t>チ</t>
    </rPh>
    <phoneticPr fontId="6"/>
  </si>
  <si>
    <t>6級地</t>
    <rPh sb="1" eb="2">
      <t>キュウ</t>
    </rPh>
    <rPh sb="2" eb="3">
      <t>チ</t>
    </rPh>
    <phoneticPr fontId="6"/>
  </si>
  <si>
    <t>7級地</t>
    <rPh sb="1" eb="2">
      <t>キュウ</t>
    </rPh>
    <rPh sb="2" eb="3">
      <t>チ</t>
    </rPh>
    <phoneticPr fontId="6"/>
  </si>
  <si>
    <t>その他</t>
    <rPh sb="2" eb="3">
      <t>タ</t>
    </rPh>
    <phoneticPr fontId="6"/>
  </si>
  <si>
    <t>別記第１１号様式（第１０条関係）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7"/>
  </si>
  <si>
    <t>移動日中0.5</t>
    <rPh sb="0" eb="2">
      <t>イドウ</t>
    </rPh>
    <rPh sb="2" eb="4">
      <t>ニッチュウ</t>
    </rPh>
    <phoneticPr fontId="6"/>
  </si>
  <si>
    <t>移動</t>
    <rPh sb="0" eb="2">
      <t>イドウ</t>
    </rPh>
    <phoneticPr fontId="6"/>
  </si>
  <si>
    <t>移動深夜0.5夜早0.5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</si>
  <si>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深夜</t>
    <rPh sb="0" eb="2">
      <t>シンヤ</t>
    </rPh>
    <phoneticPr fontId="6"/>
  </si>
  <si>
    <t>移動夜早0.5日中0.5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</si>
  <si>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</si>
  <si>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移動夜早0.5深夜0.5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</si>
  <si>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移動早朝0.5日中10.0夜間0.5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</si>
  <si>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早朝</t>
    <rPh sb="0" eb="2">
      <t>ソウチョウ</t>
    </rPh>
    <phoneticPr fontId="6"/>
  </si>
  <si>
    <t>日中</t>
  </si>
  <si>
    <t>夜間</t>
    <rPh sb="0" eb="2">
      <t>ヤカン</t>
    </rPh>
    <phoneticPr fontId="6"/>
  </si>
  <si>
    <t>移動日中0.5夜間4.0深夜0.5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</si>
  <si>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夜早</t>
  </si>
  <si>
    <t>移動日中1.0</t>
    <rPh sb="0" eb="2">
      <t>イドウ</t>
    </rPh>
    <rPh sb="2" eb="4">
      <t>ニッチュウ</t>
    </rPh>
    <phoneticPr fontId="6"/>
  </si>
  <si>
    <t>移動深夜0.5夜早1.0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</si>
  <si>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移動夜早0.5日中1.0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</si>
  <si>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</si>
  <si>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移動夜早0.5深夜1.0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</si>
  <si>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移動早朝0.5日中10.0夜間1.0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</si>
  <si>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移動日中0.5夜間4.0深夜1.0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</si>
  <si>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4級地</t>
    <rPh sb="1" eb="2">
      <t>キュウ</t>
    </rPh>
    <rPh sb="2" eb="3">
      <t>チ</t>
    </rPh>
    <phoneticPr fontId="6"/>
  </si>
  <si>
    <t>障害者（児）移動支援費明細書</t>
    <rPh sb="0" eb="3">
      <t>ショウガイシャ</t>
    </rPh>
    <rPh sb="4" eb="5">
      <t>ジ</t>
    </rPh>
    <rPh sb="6" eb="8">
      <t>イドウ</t>
    </rPh>
    <rPh sb="8" eb="10">
      <t>シエン</t>
    </rPh>
    <rPh sb="10" eb="11">
      <t>ヒ</t>
    </rPh>
    <rPh sb="11" eb="14">
      <t>メイサイショ</t>
    </rPh>
    <phoneticPr fontId="7"/>
  </si>
  <si>
    <t>移動日中1.5</t>
    <rPh sb="0" eb="2">
      <t>イドウ</t>
    </rPh>
    <rPh sb="2" eb="4">
      <t>ニッチュウ</t>
    </rPh>
    <phoneticPr fontId="6"/>
  </si>
  <si>
    <t>移動深夜0.5夜早1.5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</si>
  <si>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移動夜早0.5日中1.5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</si>
  <si>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</si>
  <si>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移動夜早0.5深夜1.5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</si>
  <si>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移動早朝0.5日中10.0夜間1.5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</si>
  <si>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移動日中0.5夜間4.0深夜1.5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</si>
  <si>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（身体介護を伴わない）</t>
    <phoneticPr fontId="7"/>
  </si>
  <si>
    <t>年</t>
    <rPh sb="0" eb="1">
      <t>ネン</t>
    </rPh>
    <phoneticPr fontId="7"/>
  </si>
  <si>
    <t>月分</t>
    <rPh sb="0" eb="2">
      <t>ガツブン</t>
    </rPh>
    <phoneticPr fontId="7"/>
  </si>
  <si>
    <t>移動日中2.0</t>
    <rPh sb="0" eb="2">
      <t>イドウ</t>
    </rPh>
    <rPh sb="2" eb="4">
      <t>ニッチュウ</t>
    </rPh>
    <phoneticPr fontId="6"/>
  </si>
  <si>
    <t>移動深夜0.5夜早2.0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</si>
  <si>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移動夜早0.5日中2.0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</si>
  <si>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</si>
  <si>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移動夜早0.5深夜2.0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</si>
  <si>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移動早朝0.5日中10.0夜間2.0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</si>
  <si>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移動日中0.5夜間4.0深夜2.0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</si>
  <si>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移動日中2.5</t>
    <rPh sb="0" eb="2">
      <t>イドウ</t>
    </rPh>
    <rPh sb="2" eb="4">
      <t>ニッチュウ</t>
    </rPh>
    <phoneticPr fontId="6"/>
  </si>
  <si>
    <t>移動深夜0.5夜早2.5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</si>
  <si>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移動夜早0.5日中2.5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</si>
  <si>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</si>
  <si>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移動夜早0.5深夜2.5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</si>
  <si>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移動早朝0.5日中10.0夜間2.5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</si>
  <si>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移動日中0.5夜間4.0深夜2.5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</si>
  <si>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移動日中3.0</t>
    <rPh sb="0" eb="2">
      <t>イドウ</t>
    </rPh>
    <rPh sb="2" eb="4">
      <t>ニッチュウ</t>
    </rPh>
    <phoneticPr fontId="6"/>
  </si>
  <si>
    <t>移動深夜1.0夜早0.5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</si>
  <si>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移動夜早0.5日中3.0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</si>
  <si>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</si>
  <si>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移動夜早1.0深夜0.5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</si>
  <si>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移動早朝0.5日中10.0夜間3.0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</si>
  <si>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移動日中1.0夜間4.0深夜0.5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</si>
  <si>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認定番号</t>
    <rPh sb="0" eb="2">
      <t>ニンテイ</t>
    </rPh>
    <rPh sb="2" eb="4">
      <t>バンゴウ</t>
    </rPh>
    <phoneticPr fontId="7"/>
  </si>
  <si>
    <t>事業者名</t>
    <rPh sb="0" eb="2">
      <t>ジギョウ</t>
    </rPh>
    <rPh sb="2" eb="3">
      <t>シャ</t>
    </rPh>
    <rPh sb="3" eb="4">
      <t>メイ</t>
    </rPh>
    <phoneticPr fontId="7"/>
  </si>
  <si>
    <t>移動日中3.5</t>
    <rPh sb="0" eb="2">
      <t>イドウ</t>
    </rPh>
    <rPh sb="2" eb="4">
      <t>ニッチュウ</t>
    </rPh>
    <phoneticPr fontId="6"/>
  </si>
  <si>
    <t>移動深夜1.0夜早1.0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</si>
  <si>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移動夜早0.5日中3.5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</si>
  <si>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</si>
  <si>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移動夜早1.0深夜1.0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</si>
  <si>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移動早朝0.5日中10.0夜間3.5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</si>
  <si>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移動日中1.0夜間4.0深夜1.0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</si>
  <si>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選択により変動</t>
    <rPh sb="0" eb="2">
      <t>センタク</t>
    </rPh>
    <rPh sb="5" eb="7">
      <t>ヘンドウ</t>
    </rPh>
    <phoneticPr fontId="7"/>
  </si>
  <si>
    <t>支給決定者名</t>
    <rPh sb="0" eb="2">
      <t>シキュウ</t>
    </rPh>
    <rPh sb="2" eb="4">
      <t>ケッテイ</t>
    </rPh>
    <rPh sb="4" eb="5">
      <t>シャ</t>
    </rPh>
    <rPh sb="5" eb="6">
      <t>メイ</t>
    </rPh>
    <phoneticPr fontId="7"/>
  </si>
  <si>
    <t>移動日中4.0</t>
    <rPh sb="0" eb="2">
      <t>イドウ</t>
    </rPh>
    <rPh sb="2" eb="4">
      <t>ニッチュウ</t>
    </rPh>
    <phoneticPr fontId="6"/>
  </si>
  <si>
    <t>移動深夜1.0夜早1.5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</si>
  <si>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移動夜早0.5日中4.0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</si>
  <si>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</si>
  <si>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移動夜早1.0深夜1.5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</si>
  <si>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移動早朝0.5日中10.0夜間4.0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</si>
  <si>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移動日中1.0夜間4.0深夜1.5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</si>
  <si>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障害者（児）氏名</t>
    <rPh sb="0" eb="2">
      <t>ショウガイ</t>
    </rPh>
    <rPh sb="2" eb="3">
      <t>シャ</t>
    </rPh>
    <rPh sb="4" eb="5">
      <t>ジ</t>
    </rPh>
    <rPh sb="6" eb="8">
      <t>シメイ</t>
    </rPh>
    <phoneticPr fontId="7"/>
  </si>
  <si>
    <t>地域区分</t>
    <rPh sb="0" eb="2">
      <t>チイキ</t>
    </rPh>
    <rPh sb="2" eb="4">
      <t>クブン</t>
    </rPh>
    <phoneticPr fontId="7"/>
  </si>
  <si>
    <t>移動日中4.5</t>
    <rPh sb="0" eb="2">
      <t>イドウ</t>
    </rPh>
    <rPh sb="2" eb="4">
      <t>ニッチュウ</t>
    </rPh>
    <phoneticPr fontId="6"/>
  </si>
  <si>
    <t>移動深夜1.0夜早2.0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</si>
  <si>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移動夜早0.5日中4.5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</si>
  <si>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移動日中0.5夜早4.5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</si>
  <si>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移動夜早1.0深夜2.0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</si>
  <si>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移動早朝1.0日中10.0夜間0.5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</si>
  <si>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移動日中1.0夜間4.0深夜2.0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</si>
  <si>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移動日中5.0</t>
    <rPh sb="0" eb="2">
      <t>イドウ</t>
    </rPh>
    <rPh sb="2" eb="4">
      <t>ニッチュウ</t>
    </rPh>
    <phoneticPr fontId="6"/>
  </si>
  <si>
    <t>移動深夜1.0夜早2.5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</si>
  <si>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移動夜早0.5日中5.0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</si>
  <si>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移動夜早1.0深夜2.5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</si>
  <si>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移動早朝1.0日中10.0夜間1.0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</si>
  <si>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移動日中1.0夜間4.0深夜2.5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</si>
  <si>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費用の額の計算欄</t>
    <rPh sb="0" eb="2">
      <t>ヒヨウ</t>
    </rPh>
    <rPh sb="3" eb="4">
      <t>ガク</t>
    </rPh>
    <rPh sb="5" eb="7">
      <t>ケイサン</t>
    </rPh>
    <rPh sb="7" eb="8">
      <t>ラン</t>
    </rPh>
    <phoneticPr fontId="7"/>
  </si>
  <si>
    <t>開始→終了時間帯</t>
    <rPh sb="0" eb="2">
      <t>カイシ</t>
    </rPh>
    <rPh sb="3" eb="5">
      <t>シュウリョウ</t>
    </rPh>
    <rPh sb="5" eb="8">
      <t>ジカンタイ</t>
    </rPh>
    <phoneticPr fontId="7"/>
  </si>
  <si>
    <t>サービス内容</t>
    <rPh sb="4" eb="6">
      <t>ナイヨウ</t>
    </rPh>
    <phoneticPr fontId="7"/>
  </si>
  <si>
    <t>単価</t>
    <rPh sb="0" eb="2">
      <t>タンカ</t>
    </rPh>
    <phoneticPr fontId="7"/>
  </si>
  <si>
    <t>回数</t>
    <rPh sb="0" eb="2">
      <t>カイスウ</t>
    </rPh>
    <phoneticPr fontId="7"/>
  </si>
  <si>
    <t>当月算定額</t>
    <rPh sb="0" eb="2">
      <t>トウゲツ</t>
    </rPh>
    <rPh sb="2" eb="4">
      <t>サンテイ</t>
    </rPh>
    <rPh sb="4" eb="5">
      <t>ガク</t>
    </rPh>
    <phoneticPr fontId="7"/>
  </si>
  <si>
    <t>摘要</t>
    <rPh sb="0" eb="2">
      <t>テキヨウ</t>
    </rPh>
    <phoneticPr fontId="7"/>
  </si>
  <si>
    <t>時間数</t>
    <rPh sb="0" eb="3">
      <t>ジカンスウ</t>
    </rPh>
    <phoneticPr fontId="7"/>
  </si>
  <si>
    <t>移動日中5.5</t>
    <rPh sb="0" eb="2">
      <t>イドウ</t>
    </rPh>
    <rPh sb="2" eb="4">
      <t>ニッチュウ</t>
    </rPh>
    <phoneticPr fontId="6"/>
  </si>
  <si>
    <t>移動深夜1.5夜早0.5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</si>
  <si>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移動夜早0.5日中5.5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</si>
  <si>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移動夜早1.5深夜0.5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</si>
  <si>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移動早朝1.0日中10.0夜間1.5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</si>
  <si>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移動日中1.５夜間4.0深夜0.5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</si>
  <si>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日　中</t>
    <rPh sb="0" eb="1">
      <t>ヒ</t>
    </rPh>
    <rPh sb="2" eb="3">
      <t>ナカ</t>
    </rPh>
    <phoneticPr fontId="7"/>
  </si>
  <si>
    <t>移動日中6.0</t>
    <rPh sb="0" eb="2">
      <t>イドウ</t>
    </rPh>
    <rPh sb="2" eb="4">
      <t>ニッチュウ</t>
    </rPh>
    <phoneticPr fontId="6"/>
  </si>
  <si>
    <t>移動深夜1.5夜早1.0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</si>
  <si>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移動夜早0.5日中6.0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</si>
  <si>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移動夜早1.5深夜1.0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</si>
  <si>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移動早朝1.0日中10.0夜間2.0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</si>
  <si>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移動日中1.５夜間4.0深夜1.0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</si>
  <si>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移動日中6.5</t>
    <rPh sb="0" eb="2">
      <t>イドウ</t>
    </rPh>
    <rPh sb="2" eb="4">
      <t>ニッチュウ</t>
    </rPh>
    <phoneticPr fontId="6"/>
  </si>
  <si>
    <t>移動深夜1.5夜早1.5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</si>
  <si>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移動夜早0.5日中6.5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</si>
  <si>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移動夜早1.5深夜1.5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</si>
  <si>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移動早朝1.0日中10.0夜間2.5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</si>
  <si>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移動日中1.５夜間4.0深夜1.5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</si>
  <si>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移動日中7.0</t>
    <rPh sb="0" eb="2">
      <t>イドウ</t>
    </rPh>
    <rPh sb="2" eb="4">
      <t>ニッチュウ</t>
    </rPh>
    <phoneticPr fontId="6"/>
  </si>
  <si>
    <t>移動深夜1.5夜早2.0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</si>
  <si>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移動夜早0.5日中7.0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</si>
  <si>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移動夜早1.5深夜2.0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</si>
  <si>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移動早朝1.0日中10.0夜間3.0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</si>
  <si>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移動日中1.５夜間4.0深夜2.0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</si>
  <si>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移動日中7.5</t>
    <rPh sb="0" eb="2">
      <t>イドウ</t>
    </rPh>
    <rPh sb="2" eb="4">
      <t>ニッチュウ</t>
    </rPh>
    <phoneticPr fontId="6"/>
  </si>
  <si>
    <t>移動深夜1.5夜早2.5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</si>
  <si>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移動夜早0.5日中7.5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</si>
  <si>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移動夜早1.5深夜2.5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</si>
  <si>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移動早朝1.0日中10.0夜間3.5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</si>
  <si>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移動日中1.５夜間4.0深夜2.5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</si>
  <si>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移動日中8.0</t>
    <rPh sb="0" eb="2">
      <t>イドウ</t>
    </rPh>
    <rPh sb="2" eb="4">
      <t>ニッチュウ</t>
    </rPh>
    <phoneticPr fontId="6"/>
  </si>
  <si>
    <t>移動深夜2.0夜早0.5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</si>
  <si>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移動夜早0.5日中8.0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</si>
  <si>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移動夜早2.0深夜0.5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</si>
  <si>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移動早朝1.0日中10.0夜間4.0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</si>
  <si>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移動日中2.0夜間4.0深夜0.5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</si>
  <si>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移動日中8.5</t>
    <rPh sb="0" eb="2">
      <t>イドウ</t>
    </rPh>
    <rPh sb="2" eb="4">
      <t>ニッチュウ</t>
    </rPh>
    <phoneticPr fontId="6"/>
  </si>
  <si>
    <t>移動深夜2.0夜早1.0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</si>
  <si>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移動夜早0.5日中8.5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</si>
  <si>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移動夜早2.0深夜1.0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</si>
  <si>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移動早朝1.５日中10.0夜間0.5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</si>
  <si>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移動日中2.0夜間4.0深夜1.0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</si>
  <si>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移動日中9.0</t>
    <rPh sb="0" eb="2">
      <t>イドウ</t>
    </rPh>
    <rPh sb="2" eb="4">
      <t>ニッチュウ</t>
    </rPh>
    <phoneticPr fontId="6"/>
  </si>
  <si>
    <t>移動深夜2.0夜早1.5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</si>
  <si>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移動夜早0.5日中9.0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</si>
  <si>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移動夜早2.0深夜1.5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</si>
  <si>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移動早朝1.５日中10.0夜間1.0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</si>
  <si>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移動日中2.0夜間4.0深夜1.5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</si>
  <si>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移動日中9.5</t>
    <rPh sb="0" eb="2">
      <t>イドウ</t>
    </rPh>
    <rPh sb="2" eb="4">
      <t>ニッチュウ</t>
    </rPh>
    <phoneticPr fontId="6"/>
  </si>
  <si>
    <t>移動深夜2.0夜早2.0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</si>
  <si>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移動夜早0.5日中9.5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</si>
  <si>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移動日中1.5夜早0.5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</si>
  <si>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移動夜早2.0深夜2.0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</si>
  <si>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移動早朝1.５日中10.0夜間1.5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</si>
  <si>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移動日中2.0夜間4.0深夜2.0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</si>
  <si>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移動日中10.0</t>
    <rPh sb="0" eb="2">
      <t>イドウ</t>
    </rPh>
    <rPh sb="2" eb="4">
      <t>ニッチュウ</t>
    </rPh>
    <phoneticPr fontId="6"/>
  </si>
  <si>
    <t>移動深夜2.0夜早2.5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</si>
  <si>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移動夜早0.5日中10.0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</si>
  <si>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移動日中1.5夜早1.0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</si>
  <si>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移動夜早2.0深夜2.5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</si>
  <si>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移動早朝1.５日中10.0夜間2.0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</si>
  <si>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移動日中2.0夜間4.0深夜2.5</t>
    <rPh sb="0" eb="2">
      <t>イドウ</t>
    </rPh>
    <rPh sb="2" eb="4">
      <t>ニッチュウ</t>
    </rPh>
    <rPh sb="7" eb="9">
      <t>ヤカン</t>
    </rPh>
    <rPh sb="12" eb="14">
      <t>シンヤ</t>
    </rPh>
    <phoneticPr fontId="6"/>
  </si>
  <si>
    <t>移動日中10.5</t>
    <rPh sb="0" eb="2">
      <t>イドウ</t>
    </rPh>
    <rPh sb="2" eb="4">
      <t>ニッチュウ</t>
    </rPh>
    <phoneticPr fontId="6"/>
  </si>
  <si>
    <t>移動深夜2.5夜早0.5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</si>
  <si>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移動夜早0.5日中10.5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</si>
  <si>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移動日中1.5夜早1.5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</si>
  <si>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</si>
  <si>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移動早朝1.５日中10.0夜間2.5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</si>
  <si>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移動日中2.5夜早4.0深夜0.5</t>
    <rPh sb="0" eb="2">
      <t>イドウ</t>
    </rPh>
    <rPh sb="2" eb="4">
      <t>ニッチュウ</t>
    </rPh>
    <rPh sb="7" eb="9">
      <t>ヨルハヤ</t>
    </rPh>
    <rPh sb="12" eb="14">
      <t>シンヤ</t>
    </rPh>
    <phoneticPr fontId="6"/>
  </si>
  <si>
    <t>移動夜早0.5</t>
    <rPh sb="0" eb="2">
      <t>イドウ</t>
    </rPh>
    <rPh sb="2" eb="3">
      <t>ヨル</t>
    </rPh>
    <rPh sb="3" eb="4">
      <t>ハヤ</t>
    </rPh>
    <phoneticPr fontId="6"/>
  </si>
  <si>
    <t>移動深夜2.5夜早1.0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</si>
  <si>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移動日中1.5夜早2.0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</si>
  <si>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</si>
  <si>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移動早朝1.５日中10.0夜間3.0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</si>
  <si>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移動日中2.5夜早4.0深夜1.0</t>
    <rPh sb="0" eb="2">
      <t>イドウ</t>
    </rPh>
    <rPh sb="2" eb="4">
      <t>ニッチュウ</t>
    </rPh>
    <rPh sb="7" eb="9">
      <t>ヨルハヤ</t>
    </rPh>
    <rPh sb="12" eb="14">
      <t>シンヤ</t>
    </rPh>
    <phoneticPr fontId="6"/>
  </si>
  <si>
    <t>移動夜早1.0</t>
    <rPh sb="0" eb="2">
      <t>イドウ</t>
    </rPh>
    <rPh sb="2" eb="3">
      <t>ヨル</t>
    </rPh>
    <rPh sb="3" eb="4">
      <t>ハヤ</t>
    </rPh>
    <phoneticPr fontId="6"/>
  </si>
  <si>
    <t>移動深夜2.5夜早1.5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</si>
  <si>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移動日中1.5夜早2.5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</si>
  <si>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</si>
  <si>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移動早朝1.５日中10.0夜間3.5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</si>
  <si>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移動日中2.5夜早4.0深夜1.5</t>
    <rPh sb="0" eb="2">
      <t>イドウ</t>
    </rPh>
    <rPh sb="2" eb="4">
      <t>ニッチュウ</t>
    </rPh>
    <rPh sb="7" eb="9">
      <t>ヨルハヤ</t>
    </rPh>
    <rPh sb="12" eb="14">
      <t>シンヤ</t>
    </rPh>
    <phoneticPr fontId="6"/>
  </si>
  <si>
    <t>移動夜早1.5</t>
    <rPh sb="0" eb="2">
      <t>イドウ</t>
    </rPh>
    <rPh sb="2" eb="3">
      <t>ヨル</t>
    </rPh>
    <rPh sb="3" eb="4">
      <t>ハヤ</t>
    </rPh>
    <phoneticPr fontId="6"/>
  </si>
  <si>
    <t>移動深夜2.5夜早2.0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</si>
  <si>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移動日中1.5夜早3.0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</si>
  <si>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</si>
  <si>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移動早朝2.0日中10.0夜間0.5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</si>
  <si>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移動日中2.5夜早4.0深夜2.0</t>
    <rPh sb="0" eb="2">
      <t>イドウ</t>
    </rPh>
    <rPh sb="2" eb="4">
      <t>ニッチュウ</t>
    </rPh>
    <rPh sb="7" eb="9">
      <t>ヨルハヤ</t>
    </rPh>
    <rPh sb="12" eb="14">
      <t>シンヤ</t>
    </rPh>
    <phoneticPr fontId="6"/>
  </si>
  <si>
    <t>移動夜早2.0</t>
    <rPh sb="0" eb="2">
      <t>イドウ</t>
    </rPh>
    <rPh sb="2" eb="3">
      <t>ヨル</t>
    </rPh>
    <rPh sb="3" eb="4">
      <t>ハヤ</t>
    </rPh>
    <phoneticPr fontId="6"/>
  </si>
  <si>
    <t>移動深夜2.5夜早2.5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</si>
  <si>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移動日中1.5夜早3.5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</si>
  <si>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</si>
  <si>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移動早朝2.0日中10.0夜間1.0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</si>
  <si>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移動日中2.5夜早4.0深夜2.5</t>
    <rPh sb="0" eb="2">
      <t>イドウ</t>
    </rPh>
    <rPh sb="2" eb="4">
      <t>ニッチュウ</t>
    </rPh>
    <rPh sb="7" eb="9">
      <t>ヨルハヤ</t>
    </rPh>
    <rPh sb="12" eb="14">
      <t>シンヤ</t>
    </rPh>
    <phoneticPr fontId="6"/>
  </si>
  <si>
    <t>移動夜早2.5</t>
    <rPh sb="0" eb="2">
      <t>イドウ</t>
    </rPh>
    <rPh sb="2" eb="3">
      <t>ヨル</t>
    </rPh>
    <rPh sb="3" eb="4">
      <t>ハヤ</t>
    </rPh>
    <phoneticPr fontId="6"/>
  </si>
  <si>
    <t>移動深夜3.0夜早0.5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</si>
  <si>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移動日中1.5夜早4.0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</si>
  <si>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移動夜早3.0深夜0.5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</si>
  <si>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移動早朝2.0日中10.0夜間1.5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</si>
  <si>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移動日中3.0夜早4.0深夜0.5</t>
    <rPh sb="0" eb="2">
      <t>イドウ</t>
    </rPh>
    <rPh sb="2" eb="4">
      <t>ニッチュウ</t>
    </rPh>
    <rPh sb="12" eb="14">
      <t>シンヤ</t>
    </rPh>
    <phoneticPr fontId="6"/>
  </si>
  <si>
    <t>早朝　・　夜間</t>
    <rPh sb="0" eb="2">
      <t>ソウチョウ</t>
    </rPh>
    <rPh sb="5" eb="7">
      <t>ヤカン</t>
    </rPh>
    <phoneticPr fontId="7"/>
  </si>
  <si>
    <t>移動夜早3.0</t>
    <rPh sb="0" eb="2">
      <t>イドウ</t>
    </rPh>
    <rPh sb="2" eb="3">
      <t>ヨル</t>
    </rPh>
    <rPh sb="3" eb="4">
      <t>ハヤ</t>
    </rPh>
    <phoneticPr fontId="6"/>
  </si>
  <si>
    <t>移動深夜3.0夜早1.0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</si>
  <si>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移動日中1.5夜早4.5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</si>
  <si>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移動夜早3.0深夜1.0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</si>
  <si>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移動早朝2.0日中10.0夜間2.0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</si>
  <si>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移動日中3.0夜早4.0深夜1.0</t>
    <rPh sb="0" eb="2">
      <t>イドウ</t>
    </rPh>
    <rPh sb="2" eb="4">
      <t>ニッチュウ</t>
    </rPh>
    <rPh sb="12" eb="14">
      <t>シンヤ</t>
    </rPh>
    <phoneticPr fontId="6"/>
  </si>
  <si>
    <t>移動夜早3.5</t>
    <rPh sb="0" eb="2">
      <t>イドウ</t>
    </rPh>
    <rPh sb="2" eb="3">
      <t>ヨル</t>
    </rPh>
    <rPh sb="3" eb="4">
      <t>ハヤ</t>
    </rPh>
    <phoneticPr fontId="6"/>
  </si>
  <si>
    <t>移動深夜3.0夜早1.5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</si>
  <si>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移動夜早3.0深夜1.5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</si>
  <si>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移動早朝2.0日中10.0夜間2.5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</si>
  <si>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移動日中3.0夜早4.0深夜1.5</t>
    <rPh sb="0" eb="2">
      <t>イドウ</t>
    </rPh>
    <rPh sb="2" eb="4">
      <t>ニッチュウ</t>
    </rPh>
    <rPh sb="12" eb="14">
      <t>シンヤ</t>
    </rPh>
    <phoneticPr fontId="6"/>
  </si>
  <si>
    <t>移動夜早4.0</t>
    <rPh sb="0" eb="2">
      <t>イドウ</t>
    </rPh>
    <rPh sb="2" eb="3">
      <t>ヨル</t>
    </rPh>
    <rPh sb="3" eb="4">
      <t>ハヤ</t>
    </rPh>
    <phoneticPr fontId="6"/>
  </si>
  <si>
    <t>移動深夜3.0夜早2.0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</si>
  <si>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移動夜早3.0深夜2.0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</si>
  <si>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移動早朝2.0日中10.0夜間3.0</t>
    <rPh sb="0" eb="2">
      <t>イドウ</t>
    </rPh>
    <rPh sb="2" eb="4">
      <t>ソウチョウ</t>
    </rPh>
    <rPh sb="7" eb="9">
      <t>ニッチュウ</t>
    </rPh>
    <rPh sb="13" eb="15">
      <t>ヤカン</t>
    </rPh>
    <phoneticPr fontId="6"/>
  </si>
  <si>
    <t>移動日中3.0夜早4.0深夜2.0</t>
    <rPh sb="0" eb="2">
      <t>イドウ</t>
    </rPh>
    <rPh sb="2" eb="4">
      <t>ニッチュウ</t>
    </rPh>
    <rPh sb="12" eb="14">
      <t>シンヤ</t>
    </rPh>
    <phoneticPr fontId="6"/>
  </si>
  <si>
    <t>移動夜早4.5</t>
    <rPh sb="0" eb="2">
      <t>イドウ</t>
    </rPh>
    <rPh sb="2" eb="3">
      <t>ヨル</t>
    </rPh>
    <rPh sb="3" eb="4">
      <t>ハヤ</t>
    </rPh>
    <phoneticPr fontId="6"/>
  </si>
  <si>
    <t>移動深夜3.0夜早2.5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</si>
  <si>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移動夜早3.0深夜2.5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</si>
  <si>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移動日中3.0夜早4.0深夜2.5</t>
    <rPh sb="0" eb="2">
      <t>イドウ</t>
    </rPh>
    <rPh sb="2" eb="4">
      <t>ニッチュウ</t>
    </rPh>
    <rPh sb="12" eb="14">
      <t>シンヤ</t>
    </rPh>
    <phoneticPr fontId="6"/>
  </si>
  <si>
    <t>移動深夜0.5</t>
    <rPh sb="0" eb="2">
      <t>イドウ</t>
    </rPh>
    <rPh sb="2" eb="4">
      <t>シンヤ</t>
    </rPh>
    <phoneticPr fontId="6"/>
  </si>
  <si>
    <t>移動深夜3.5夜早0.5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</si>
  <si>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移動夜早3.5深夜0.5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</si>
  <si>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移動日中3.5夜早4.0深夜0.5</t>
    <rPh sb="0" eb="2">
      <t>イドウ</t>
    </rPh>
    <rPh sb="2" eb="4">
      <t>ニッチュウ</t>
    </rPh>
    <phoneticPr fontId="6"/>
  </si>
  <si>
    <t>深夜</t>
    <rPh sb="0" eb="2">
      <t>シンヤ</t>
    </rPh>
    <phoneticPr fontId="7"/>
  </si>
  <si>
    <t>移動深夜1.0</t>
    <rPh sb="0" eb="2">
      <t>イドウ</t>
    </rPh>
    <rPh sb="2" eb="4">
      <t>シンヤ</t>
    </rPh>
    <phoneticPr fontId="6"/>
  </si>
  <si>
    <t>移動深夜3.5夜早1.0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</si>
  <si>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移動夜早3.5深夜1.0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</si>
  <si>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移動日中3.5夜早4.0深夜1.0</t>
    <rPh sb="0" eb="2">
      <t>イドウ</t>
    </rPh>
    <rPh sb="2" eb="4">
      <t>ニッチュウ</t>
    </rPh>
    <phoneticPr fontId="6"/>
  </si>
  <si>
    <t>移動深夜1.5</t>
    <rPh sb="0" eb="2">
      <t>イドウ</t>
    </rPh>
    <rPh sb="2" eb="4">
      <t>シンヤ</t>
    </rPh>
    <phoneticPr fontId="6"/>
  </si>
  <si>
    <t>移動深夜3.5夜早1.5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</si>
  <si>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移動夜早3.5深夜1.5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</si>
  <si>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移動日中3.5夜早4.0深夜1.5</t>
    <rPh sb="0" eb="2">
      <t>イドウ</t>
    </rPh>
    <rPh sb="2" eb="4">
      <t>ニッチュウ</t>
    </rPh>
    <phoneticPr fontId="6"/>
  </si>
  <si>
    <t>深夜→早朝</t>
    <rPh sb="0" eb="2">
      <t>シンヤ</t>
    </rPh>
    <rPh sb="3" eb="5">
      <t>ソウチョウ</t>
    </rPh>
    <phoneticPr fontId="7"/>
  </si>
  <si>
    <t>移動深夜2.0</t>
    <rPh sb="0" eb="2">
      <t>イドウ</t>
    </rPh>
    <rPh sb="2" eb="4">
      <t>シンヤ</t>
    </rPh>
    <phoneticPr fontId="6"/>
  </si>
  <si>
    <t>移動深夜3.5夜早2.0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</si>
  <si>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移動夜早3.5深夜2.0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</si>
  <si>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移動日中3.5夜早4.0深夜2.0</t>
    <rPh sb="0" eb="2">
      <t>イドウ</t>
    </rPh>
    <rPh sb="2" eb="4">
      <t>ニッチュウ</t>
    </rPh>
    <phoneticPr fontId="6"/>
  </si>
  <si>
    <t>移動深夜2.5</t>
    <rPh sb="0" eb="2">
      <t>イドウ</t>
    </rPh>
    <rPh sb="2" eb="4">
      <t>シンヤ</t>
    </rPh>
    <phoneticPr fontId="6"/>
  </si>
  <si>
    <t>移動深夜3.5夜早2.5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</si>
  <si>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移動夜早3.5深夜2.5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</si>
  <si>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移動日中3.5夜早4.0深夜2.5</t>
    <rPh sb="0" eb="2">
      <t>イドウ</t>
    </rPh>
    <rPh sb="2" eb="4">
      <t>ニッチュウ</t>
    </rPh>
    <phoneticPr fontId="6"/>
  </si>
  <si>
    <t>早朝→日中</t>
    <rPh sb="0" eb="2">
      <t>ソウチョウ</t>
    </rPh>
    <rPh sb="3" eb="5">
      <t>ニッチュウ</t>
    </rPh>
    <phoneticPr fontId="7"/>
  </si>
  <si>
    <t>移動深夜3.0</t>
    <rPh sb="0" eb="2">
      <t>イドウ</t>
    </rPh>
    <rPh sb="2" eb="4">
      <t>シンヤ</t>
    </rPh>
    <phoneticPr fontId="6"/>
  </si>
  <si>
    <t>移動深夜4.0夜早0.5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</si>
  <si>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移動夜早4.0深夜0.5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</si>
  <si>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移動日中4.0夜早4.0深夜0.5</t>
    <rPh sb="0" eb="2">
      <t>イドウ</t>
    </rPh>
    <rPh sb="2" eb="4">
      <t>ニッチュウ</t>
    </rPh>
    <phoneticPr fontId="6"/>
  </si>
  <si>
    <t>移動深夜3.5</t>
    <rPh sb="0" eb="2">
      <t>イドウ</t>
    </rPh>
    <rPh sb="2" eb="4">
      <t>シンヤ</t>
    </rPh>
    <phoneticPr fontId="6"/>
  </si>
  <si>
    <t>移動深夜4.0夜早1.0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</si>
  <si>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移動日中2.5夜早0.5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</si>
  <si>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移動夜早4.0深夜1.0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</si>
  <si>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移動日中4.0夜早4.0深夜1.0</t>
    <rPh sb="0" eb="2">
      <t>イドウ</t>
    </rPh>
    <rPh sb="2" eb="4">
      <t>ニッチュウ</t>
    </rPh>
    <phoneticPr fontId="6"/>
  </si>
  <si>
    <t>日中→夜間</t>
    <rPh sb="0" eb="2">
      <t>ニッチュウ</t>
    </rPh>
    <rPh sb="3" eb="5">
      <t>ヤカン</t>
    </rPh>
    <phoneticPr fontId="7"/>
  </si>
  <si>
    <t>移動深夜4.0</t>
    <rPh sb="0" eb="2">
      <t>イドウ</t>
    </rPh>
    <rPh sb="2" eb="4">
      <t>シンヤ</t>
    </rPh>
    <phoneticPr fontId="6"/>
  </si>
  <si>
    <t>移動深夜4.0夜早1.5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</si>
  <si>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移動日中2.5夜早1.0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</si>
  <si>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移動夜早4.0深夜1.5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</si>
  <si>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移動日中4.0夜早4.0深夜1.5</t>
    <rPh sb="0" eb="2">
      <t>イドウ</t>
    </rPh>
    <rPh sb="2" eb="4">
      <t>ニッチュウ</t>
    </rPh>
    <phoneticPr fontId="6"/>
  </si>
  <si>
    <t>移動深夜4.5</t>
    <rPh sb="0" eb="2">
      <t>イドウ</t>
    </rPh>
    <rPh sb="2" eb="4">
      <t>シンヤ</t>
    </rPh>
    <phoneticPr fontId="6"/>
  </si>
  <si>
    <t>移動深夜4.0夜早2.0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</si>
  <si>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移動日中2.5夜早1.5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</si>
  <si>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移動夜早4.0深夜2.0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</si>
  <si>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移動日中4.0夜早4.0深夜2.0</t>
    <rPh sb="0" eb="2">
      <t>イドウ</t>
    </rPh>
    <rPh sb="2" eb="4">
      <t>ニッチュウ</t>
    </rPh>
    <phoneticPr fontId="6"/>
  </si>
  <si>
    <t>移動深夜5.0</t>
    <rPh sb="0" eb="2">
      <t>イドウ</t>
    </rPh>
    <rPh sb="2" eb="4">
      <t>シンヤ</t>
    </rPh>
    <phoneticPr fontId="6"/>
  </si>
  <si>
    <t>移動深夜4.0夜早2.5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</si>
  <si>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移動日中2.5夜早2.0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</si>
  <si>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移動夜早4.0深夜2.5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</si>
  <si>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移動日中4.0夜早4.0深夜2.5</t>
    <rPh sb="0" eb="2">
      <t>イドウ</t>
    </rPh>
    <rPh sb="2" eb="4">
      <t>ニッチュウ</t>
    </rPh>
    <phoneticPr fontId="6"/>
  </si>
  <si>
    <t>移動深夜5.5</t>
    <rPh sb="0" eb="2">
      <t>イドウ</t>
    </rPh>
    <rPh sb="2" eb="4">
      <t>シンヤ</t>
    </rPh>
    <phoneticPr fontId="6"/>
  </si>
  <si>
    <t>移動深夜4.5夜早0.5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</si>
  <si>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移動日中2.5夜早2.5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</si>
  <si>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移動夜早4.5深夜0.5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</si>
  <si>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移動日中4.5夜早4.0深夜0.5</t>
    <rPh sb="0" eb="2">
      <t>イドウ</t>
    </rPh>
    <rPh sb="2" eb="4">
      <t>ニッチュウ</t>
    </rPh>
    <phoneticPr fontId="6"/>
  </si>
  <si>
    <t>移動深夜6.0</t>
    <rPh sb="0" eb="2">
      <t>イドウ</t>
    </rPh>
    <rPh sb="2" eb="4">
      <t>シンヤ</t>
    </rPh>
    <phoneticPr fontId="6"/>
  </si>
  <si>
    <t>移動深夜4.5夜早1.0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</si>
  <si>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移動日中2.5夜早3.0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</si>
  <si>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移動夜早4.5深夜1.0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</si>
  <si>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移動日中4.5夜早4.0深夜1.0</t>
    <rPh sb="0" eb="2">
      <t>イドウ</t>
    </rPh>
    <rPh sb="2" eb="4">
      <t>ニッチュウ</t>
    </rPh>
    <phoneticPr fontId="6"/>
  </si>
  <si>
    <t>移動深夜6.5</t>
    <rPh sb="0" eb="2">
      <t>イドウ</t>
    </rPh>
    <rPh sb="2" eb="4">
      <t>シンヤ</t>
    </rPh>
    <phoneticPr fontId="6"/>
  </si>
  <si>
    <t>移動深夜4.5夜早1.5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</si>
  <si>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移動夜早1.5日中0.5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</si>
  <si>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移動日中2.5夜早3.5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</si>
  <si>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移動夜早4.5深夜1.5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</si>
  <si>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移動日中4.5夜早4.0深夜1.5</t>
    <rPh sb="0" eb="2">
      <t>イドウ</t>
    </rPh>
    <rPh sb="2" eb="4">
      <t>ニッチュウ</t>
    </rPh>
    <phoneticPr fontId="6"/>
  </si>
  <si>
    <t>移動深夜4.5夜早2.0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</si>
  <si>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移動夜早1.5日中1.0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</si>
  <si>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移動日中2.5夜早4.0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</si>
  <si>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移動夜早4.5深夜2.0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</si>
  <si>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移動日中4.5夜早4.0深夜2.0</t>
    <rPh sb="0" eb="2">
      <t>イドウ</t>
    </rPh>
    <rPh sb="2" eb="4">
      <t>ニッチュウ</t>
    </rPh>
    <phoneticPr fontId="6"/>
  </si>
  <si>
    <t>移動深夜4.5夜早2.5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</si>
  <si>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移動夜早1.5日中1.5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</si>
  <si>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移動日中2.5夜早4.5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</si>
  <si>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移動夜早4.5深夜2.5</t>
    <rPh sb="0" eb="2">
      <t>イドウ</t>
    </rPh>
    <rPh sb="2" eb="3">
      <t>ヨル</t>
    </rPh>
    <rPh sb="3" eb="4">
      <t>ハヤ</t>
    </rPh>
    <rPh sb="7" eb="9">
      <t>シンヤ</t>
    </rPh>
    <phoneticPr fontId="6"/>
  </si>
  <si>
    <t>移動日中4.5夜早4.0深夜2.5</t>
    <rPh sb="0" eb="2">
      <t>イドウ</t>
    </rPh>
    <rPh sb="2" eb="4">
      <t>ニッチュウ</t>
    </rPh>
    <phoneticPr fontId="6"/>
  </si>
  <si>
    <t>移動深夜5.0夜早0.5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</si>
  <si>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移動夜早1.5日中2.0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</si>
  <si>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移動日中5.0夜早4.0深夜0.5</t>
    <rPh sb="0" eb="2">
      <t>イドウ</t>
    </rPh>
    <rPh sb="2" eb="4">
      <t>ニッチュウ</t>
    </rPh>
    <phoneticPr fontId="6"/>
  </si>
  <si>
    <t>移動深夜5.0夜早1.0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</si>
  <si>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移動夜早1.5日中2.5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</si>
  <si>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移動日中5.0夜早4.0深夜1.0</t>
    <rPh sb="0" eb="2">
      <t>イドウ</t>
    </rPh>
    <rPh sb="2" eb="4">
      <t>ニッチュウ</t>
    </rPh>
    <phoneticPr fontId="6"/>
  </si>
  <si>
    <t>夜間→深夜</t>
    <rPh sb="0" eb="2">
      <t>ヤカン</t>
    </rPh>
    <rPh sb="3" eb="5">
      <t>シンヤ</t>
    </rPh>
    <phoneticPr fontId="7"/>
  </si>
  <si>
    <t>移動深夜5.0夜早1.5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</si>
  <si>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移動夜早1.5日中3.0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</si>
  <si>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移動日中5.0夜早4.0深夜1.5</t>
    <rPh sb="0" eb="2">
      <t>イドウ</t>
    </rPh>
    <rPh sb="2" eb="4">
      <t>ニッチュウ</t>
    </rPh>
    <phoneticPr fontId="6"/>
  </si>
  <si>
    <t>移動深夜5.0夜早2.0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</si>
  <si>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移動夜早1.5日中3.5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</si>
  <si>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移動日中5.0夜早4.0深夜2.0</t>
    <rPh sb="0" eb="2">
      <t>イドウ</t>
    </rPh>
    <rPh sb="2" eb="4">
      <t>ニッチュウ</t>
    </rPh>
    <rPh sb="12" eb="14">
      <t>シンヤ</t>
    </rPh>
    <phoneticPr fontId="6"/>
  </si>
  <si>
    <t>早朝→日中→夜間</t>
    <rPh sb="0" eb="2">
      <t>ソウチョウ</t>
    </rPh>
    <rPh sb="3" eb="5">
      <t>ニッチュウ</t>
    </rPh>
    <rPh sb="6" eb="8">
      <t>ヤカン</t>
    </rPh>
    <phoneticPr fontId="7"/>
  </si>
  <si>
    <t>移動深夜5.0夜早2.5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</si>
  <si>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移動夜早1.5日中4.0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</si>
  <si>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移動深夜5.5夜早0.5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</si>
  <si>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移動夜早1.5日中4.5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</si>
  <si>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移動日中5.5夜早4.0深夜0.5</t>
    <rPh sb="0" eb="2">
      <t>イドウ</t>
    </rPh>
    <rPh sb="2" eb="4">
      <t>ニッチュウ</t>
    </rPh>
    <phoneticPr fontId="6"/>
  </si>
  <si>
    <t>日中→夜間→深夜</t>
    <rPh sb="0" eb="2">
      <t>ニッチュウ</t>
    </rPh>
    <rPh sb="3" eb="5">
      <t>ヤカン</t>
    </rPh>
    <rPh sb="6" eb="8">
      <t>シンヤ</t>
    </rPh>
    <phoneticPr fontId="7"/>
  </si>
  <si>
    <t>移動深夜5.5夜早1.0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</si>
  <si>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移動夜早1.5日中5.0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</si>
  <si>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移動日中5.5夜早4.0深夜1.0</t>
    <rPh sb="0" eb="2">
      <t>イドウ</t>
    </rPh>
    <rPh sb="2" eb="4">
      <t>ニッチュウ</t>
    </rPh>
    <phoneticPr fontId="6"/>
  </si>
  <si>
    <t>移動深夜5.5夜早1.5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</si>
  <si>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移動夜早1.5日中5.5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</si>
  <si>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移動日中5.5夜早4.0深夜1.5</t>
    <rPh sb="0" eb="2">
      <t>イドウ</t>
    </rPh>
    <rPh sb="2" eb="4">
      <t>ニッチュウ</t>
    </rPh>
    <phoneticPr fontId="6"/>
  </si>
  <si>
    <t>当月費用の額の合計</t>
    <rPh sb="0" eb="2">
      <t>トウゲツ</t>
    </rPh>
    <rPh sb="2" eb="4">
      <t>ヒヨウ</t>
    </rPh>
    <rPh sb="5" eb="6">
      <t>ガク</t>
    </rPh>
    <rPh sb="7" eb="9">
      <t>ゴウケイ</t>
    </rPh>
    <phoneticPr fontId="7"/>
  </si>
  <si>
    <t>移動深夜5.5夜早2.0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</si>
  <si>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移動夜早1.5日中6.0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</si>
  <si>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移動日中5.5夜早4.0深夜2.0</t>
    <rPh sb="0" eb="2">
      <t>イドウ</t>
    </rPh>
    <rPh sb="2" eb="4">
      <t>ニッチュウ</t>
    </rPh>
    <phoneticPr fontId="6"/>
  </si>
  <si>
    <t>移動深夜5.5夜早2.5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</si>
  <si>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移動夜早1.5日中6.5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</si>
  <si>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</si>
  <si>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移動日中5.5夜早4.0深夜2.5</t>
    <rPh sb="0" eb="2">
      <t>イドウ</t>
    </rPh>
    <rPh sb="2" eb="4">
      <t>ニッチュウ</t>
    </rPh>
    <phoneticPr fontId="6"/>
  </si>
  <si>
    <t>移動深夜6.0夜早0.5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</si>
  <si>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移動夜早1.5日中7.0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</si>
  <si>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</si>
  <si>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移動日中6.0夜早4.0深夜0.5</t>
    <rPh sb="0" eb="2">
      <t>イドウ</t>
    </rPh>
    <rPh sb="2" eb="4">
      <t>ニッチュウ</t>
    </rPh>
    <phoneticPr fontId="6"/>
  </si>
  <si>
    <t>移動深夜6.0夜早1.0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</si>
  <si>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移動夜早1.5日中7.5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</si>
  <si>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</si>
  <si>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移動日中6.0夜早4.0深夜1.0</t>
    <rPh sb="0" eb="2">
      <t>イドウ</t>
    </rPh>
    <rPh sb="2" eb="4">
      <t>ニッチュウ</t>
    </rPh>
    <phoneticPr fontId="6"/>
  </si>
  <si>
    <t>移動深夜6.0夜早1.5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</si>
  <si>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移動夜早1.5日中8.0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</si>
  <si>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</si>
  <si>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移動日中6.0夜早4.0深夜1.5</t>
    <rPh sb="0" eb="2">
      <t>イドウ</t>
    </rPh>
    <rPh sb="2" eb="4">
      <t>ニッチュウ</t>
    </rPh>
    <phoneticPr fontId="6"/>
  </si>
  <si>
    <t>移動深夜6.0夜早2.0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</si>
  <si>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移動夜早1.5日中8.5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</si>
  <si>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</si>
  <si>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移動日中6.0夜早4.0深夜2.0</t>
    <rPh sb="0" eb="2">
      <t>イドウ</t>
    </rPh>
    <rPh sb="2" eb="4">
      <t>ニッチュウ</t>
    </rPh>
    <phoneticPr fontId="6"/>
  </si>
  <si>
    <t>移動深夜6.0夜早2.5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</si>
  <si>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移動夜早1.5日中9.0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</si>
  <si>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</si>
  <si>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移動日中6.0夜早4.0深夜2.5</t>
    <rPh sb="0" eb="2">
      <t>イドウ</t>
    </rPh>
    <rPh sb="2" eb="4">
      <t>ニッチュウ</t>
    </rPh>
    <phoneticPr fontId="6"/>
  </si>
  <si>
    <t>移動深夜6.5夜早0.5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</si>
  <si>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移動夜早1.5日中9.5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</si>
  <si>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</si>
  <si>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移動日中6.5夜早4.0深夜0.5</t>
    <rPh sb="0" eb="2">
      <t>イドウ</t>
    </rPh>
    <rPh sb="2" eb="4">
      <t>ニッチュウ</t>
    </rPh>
    <phoneticPr fontId="6"/>
  </si>
  <si>
    <t>移動深夜6.5夜早1.0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</si>
  <si>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移動夜早1.5日中10.0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</si>
  <si>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</si>
  <si>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移動日中6.5夜早4.0深夜1.0</t>
    <rPh sb="0" eb="2">
      <t>イドウ</t>
    </rPh>
    <rPh sb="2" eb="4">
      <t>ニッチュウ</t>
    </rPh>
    <phoneticPr fontId="6"/>
  </si>
  <si>
    <t>移動深夜6.5夜早1.5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</si>
  <si>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移動夜早1.5日中10.5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</si>
  <si>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移動日中3.5夜早4.5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</si>
  <si>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移動日中6.5夜早4.0深夜1.5</t>
    <rPh sb="0" eb="2">
      <t>イドウ</t>
    </rPh>
    <rPh sb="2" eb="4">
      <t>ニッチュウ</t>
    </rPh>
    <phoneticPr fontId="6"/>
  </si>
  <si>
    <t>移動深夜6.5夜早2.0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</si>
  <si>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移動日中6.5夜早4.0深夜2.0</t>
    <rPh sb="0" eb="2">
      <t>イドウ</t>
    </rPh>
    <rPh sb="2" eb="4">
      <t>ニッチュウ</t>
    </rPh>
    <phoneticPr fontId="6"/>
  </si>
  <si>
    <t>移動深夜6.5夜早2.5</t>
    <rPh sb="0" eb="2">
      <t>イドウ</t>
    </rPh>
    <rPh sb="2" eb="4">
      <t>シンヤ</t>
    </rPh>
    <rPh sb="7" eb="8">
      <t>ヨル</t>
    </rPh>
    <rPh sb="8" eb="9">
      <t>ハヤ</t>
    </rPh>
    <phoneticPr fontId="6"/>
  </si>
  <si>
    <t>移動日中6.5夜早4.0深夜2.5</t>
    <rPh sb="0" eb="2">
      <t>イドウ</t>
    </rPh>
    <rPh sb="2" eb="4">
      <t>ニッチュウ</t>
    </rPh>
    <phoneticPr fontId="6"/>
  </si>
  <si>
    <t>移動日中7.0夜早4.0深夜0.5</t>
    <rPh sb="0" eb="2">
      <t>イドウ</t>
    </rPh>
    <rPh sb="2" eb="4">
      <t>ニッチュウ</t>
    </rPh>
    <phoneticPr fontId="6"/>
  </si>
  <si>
    <t>移動日中7.0夜早4.0深夜1.0</t>
    <rPh sb="0" eb="2">
      <t>イドウ</t>
    </rPh>
    <rPh sb="2" eb="4">
      <t>ニッチュウ</t>
    </rPh>
    <phoneticPr fontId="6"/>
  </si>
  <si>
    <t>移動日中7.0夜早4.0深夜1.5</t>
    <rPh sb="0" eb="2">
      <t>イドウ</t>
    </rPh>
    <rPh sb="2" eb="4">
      <t>ニッチュウ</t>
    </rPh>
    <phoneticPr fontId="6"/>
  </si>
  <si>
    <t>移動日中7.0夜早4.0深夜2.0</t>
    <rPh sb="0" eb="2">
      <t>イドウ</t>
    </rPh>
    <rPh sb="2" eb="4">
      <t>ニッチュウ</t>
    </rPh>
    <phoneticPr fontId="6"/>
  </si>
  <si>
    <t>移動日中7.0夜早4.0深夜2.5</t>
    <rPh sb="0" eb="2">
      <t>イドウ</t>
    </rPh>
    <rPh sb="2" eb="4">
      <t>ニッチュウ</t>
    </rPh>
    <phoneticPr fontId="6"/>
  </si>
  <si>
    <t>移動日中7.5夜早4.0深夜0.5</t>
    <rPh sb="0" eb="2">
      <t>イドウ</t>
    </rPh>
    <rPh sb="2" eb="4">
      <t>ニッチュウ</t>
    </rPh>
    <phoneticPr fontId="6"/>
  </si>
  <si>
    <t>移動日中7.5夜早4.0深夜1.0</t>
    <rPh sb="0" eb="2">
      <t>イドウ</t>
    </rPh>
    <rPh sb="2" eb="4">
      <t>ニッチュウ</t>
    </rPh>
    <phoneticPr fontId="6"/>
  </si>
  <si>
    <t>移動日中4.5夜早0.5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</si>
  <si>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移動日中7.5夜早4.0深夜1.5</t>
    <rPh sb="0" eb="2">
      <t>イドウ</t>
    </rPh>
    <rPh sb="2" eb="4">
      <t>ニッチュウ</t>
    </rPh>
    <phoneticPr fontId="6"/>
  </si>
  <si>
    <t>移動日中4.5夜早1.0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</si>
  <si>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移動日中7.5夜早4.0深夜2.0</t>
    <rPh sb="0" eb="2">
      <t>イドウ</t>
    </rPh>
    <rPh sb="2" eb="4">
      <t>ニッチュウ</t>
    </rPh>
    <phoneticPr fontId="6"/>
  </si>
  <si>
    <t>移動日中4.5夜早1.5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</si>
  <si>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移動日中7.5夜早4.0深夜2.5</t>
    <rPh sb="0" eb="2">
      <t>イドウ</t>
    </rPh>
    <rPh sb="2" eb="4">
      <t>ニッチュウ</t>
    </rPh>
    <phoneticPr fontId="6"/>
  </si>
  <si>
    <t>移動日中4.5夜早2.0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</si>
  <si>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移動日中8.0夜早4.0深夜0.5</t>
    <rPh sb="0" eb="2">
      <t>イドウ</t>
    </rPh>
    <rPh sb="2" eb="4">
      <t>ニッチュウ</t>
    </rPh>
    <phoneticPr fontId="6"/>
  </si>
  <si>
    <t>移動日中4.5夜早2.5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</si>
  <si>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移動日中8.0夜早4.0深夜1.0</t>
    <rPh sb="0" eb="2">
      <t>イドウ</t>
    </rPh>
    <rPh sb="2" eb="4">
      <t>ニッチュウ</t>
    </rPh>
    <phoneticPr fontId="6"/>
  </si>
  <si>
    <t>移動日中4.5夜早3.0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</si>
  <si>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移動日中8.0夜早4.0深夜1.5</t>
    <rPh sb="0" eb="2">
      <t>イドウ</t>
    </rPh>
    <rPh sb="2" eb="4">
      <t>ニッチュウ</t>
    </rPh>
    <phoneticPr fontId="6"/>
  </si>
  <si>
    <t>移動日中4.5夜早3.5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</si>
  <si>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移動日中8.0夜早4.0深夜2.0</t>
    <rPh sb="0" eb="2">
      <t>イドウ</t>
    </rPh>
    <rPh sb="2" eb="4">
      <t>ニッチュウ</t>
    </rPh>
    <phoneticPr fontId="6"/>
  </si>
  <si>
    <t>移動日中4.5夜早4.0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</si>
  <si>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移動日中8.0夜早4.0深夜2.5</t>
    <rPh sb="0" eb="2">
      <t>イドウ</t>
    </rPh>
    <rPh sb="2" eb="4">
      <t>ニッチュウ</t>
    </rPh>
    <phoneticPr fontId="6"/>
  </si>
  <si>
    <t>移動日中4.5夜早4.5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</si>
  <si>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移動日中8.5夜早4.0深夜0.5</t>
    <rPh sb="0" eb="2">
      <t>イドウ</t>
    </rPh>
    <rPh sb="2" eb="4">
      <t>ニッチュウ</t>
    </rPh>
    <phoneticPr fontId="6"/>
  </si>
  <si>
    <t>移動日中8.5夜早4.0深夜1.0</t>
    <rPh sb="0" eb="2">
      <t>イドウ</t>
    </rPh>
    <rPh sb="2" eb="4">
      <t>ニッチュウ</t>
    </rPh>
    <phoneticPr fontId="6"/>
  </si>
  <si>
    <t>移動日中8.5夜早4.0深夜1.5</t>
    <rPh sb="0" eb="2">
      <t>イドウ</t>
    </rPh>
    <rPh sb="2" eb="4">
      <t>ニッチュウ</t>
    </rPh>
    <phoneticPr fontId="6"/>
  </si>
  <si>
    <t>移動日中8.5夜早4.0深夜2.0</t>
    <rPh sb="0" eb="2">
      <t>イドウ</t>
    </rPh>
    <rPh sb="2" eb="4">
      <t>ニッチュウ</t>
    </rPh>
    <phoneticPr fontId="6"/>
  </si>
  <si>
    <t>移動夜早2.5日中0.5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</si>
  <si>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移動日中8.5夜早4.0深夜2.5</t>
    <rPh sb="0" eb="2">
      <t>イドウ</t>
    </rPh>
    <rPh sb="2" eb="4">
      <t>ニッチュウ</t>
    </rPh>
    <phoneticPr fontId="6"/>
  </si>
  <si>
    <t>移動夜早2.5日中1.0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</si>
  <si>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移動日中9.0夜早4.0深夜0.5</t>
    <rPh sb="0" eb="2">
      <t>イドウ</t>
    </rPh>
    <rPh sb="2" eb="4">
      <t>ニッチュウ</t>
    </rPh>
    <phoneticPr fontId="6"/>
  </si>
  <si>
    <t>移動夜早2.5日中1.5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</si>
  <si>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移動日中9.0夜早4.0深夜1.0</t>
    <rPh sb="0" eb="2">
      <t>イドウ</t>
    </rPh>
    <rPh sb="2" eb="4">
      <t>ニッチュウ</t>
    </rPh>
    <phoneticPr fontId="6"/>
  </si>
  <si>
    <t>移動夜早2.5日中2.0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</si>
  <si>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移動日中9.0夜早4.0深夜1.5</t>
    <rPh sb="0" eb="2">
      <t>イドウ</t>
    </rPh>
    <rPh sb="2" eb="4">
      <t>ニッチュウ</t>
    </rPh>
    <phoneticPr fontId="6"/>
  </si>
  <si>
    <t>移動夜早2.5日中2.5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</si>
  <si>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移動日中9.0夜早4.0深夜2.0</t>
    <rPh sb="0" eb="2">
      <t>イドウ</t>
    </rPh>
    <rPh sb="2" eb="4">
      <t>ニッチュウ</t>
    </rPh>
    <phoneticPr fontId="6"/>
  </si>
  <si>
    <t>移動夜早2.5日中3.0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</si>
  <si>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移動日中9.5夜早4.0深夜0.5</t>
    <rPh sb="0" eb="2">
      <t>イドウ</t>
    </rPh>
    <rPh sb="2" eb="4">
      <t>ニッチュウ</t>
    </rPh>
    <phoneticPr fontId="6"/>
  </si>
  <si>
    <t>移動夜早2.5日中3.5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</si>
  <si>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</si>
  <si>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移動日中9.5夜早4.0深夜1.0</t>
    <rPh sb="0" eb="2">
      <t>イドウ</t>
    </rPh>
    <rPh sb="2" eb="4">
      <t>ニッチュウ</t>
    </rPh>
    <phoneticPr fontId="6"/>
  </si>
  <si>
    <t>移動夜早2.5日中4.0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</si>
  <si>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</si>
  <si>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移動日中9.5夜早4.0深夜1.5</t>
    <rPh sb="0" eb="2">
      <t>イドウ</t>
    </rPh>
    <rPh sb="2" eb="4">
      <t>ニッチュウ</t>
    </rPh>
    <phoneticPr fontId="6"/>
  </si>
  <si>
    <t>移動夜早2.5日中4.5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</si>
  <si>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</si>
  <si>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移動日中10.0夜早4.0深夜0.5</t>
    <rPh sb="0" eb="2">
      <t>イドウ</t>
    </rPh>
    <rPh sb="2" eb="4">
      <t>ニッチュウ</t>
    </rPh>
    <rPh sb="13" eb="15">
      <t>シンヤ</t>
    </rPh>
    <phoneticPr fontId="6"/>
  </si>
  <si>
    <t>移動夜早2.5日中5.0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</si>
  <si>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</si>
  <si>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移動日中10.0夜早4.0深夜1.0</t>
    <rPh sb="0" eb="2">
      <t>イドウ</t>
    </rPh>
    <rPh sb="2" eb="4">
      <t>ニッチュウ</t>
    </rPh>
    <rPh sb="13" eb="15">
      <t>シンヤ</t>
    </rPh>
    <phoneticPr fontId="6"/>
  </si>
  <si>
    <t>移動夜早2.5日中5.5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</si>
  <si>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</si>
  <si>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移動夜早2.5日中6.0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</si>
  <si>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</si>
  <si>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移動夜早2.5日中6.5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</si>
  <si>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</si>
  <si>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移動夜早2.5日中7.0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</si>
  <si>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</si>
  <si>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移動夜早2.5日中7.5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</si>
  <si>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移動日中5.5夜早4.5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</si>
  <si>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移動夜早2.5日中8.0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</si>
  <si>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移動夜早2.5日中8.5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</si>
  <si>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移動夜早2.5日中9.0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</si>
  <si>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移動夜早2.5日中9.5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</si>
  <si>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移動夜早2.5日中10.0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</si>
  <si>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移動夜早2.5日中10.5</t>
    <rPh sb="0" eb="2">
      <t>イドウ</t>
    </rPh>
    <rPh sb="2" eb="3">
      <t>ヨル</t>
    </rPh>
    <rPh sb="3" eb="4">
      <t>ハヤ</t>
    </rPh>
    <rPh sb="7" eb="9">
      <t>ニッチュウ</t>
    </rPh>
    <phoneticPr fontId="6"/>
  </si>
  <si>
    <t>移動日中6.5夜早0.5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</si>
  <si>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</si>
  <si>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</si>
  <si>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</si>
  <si>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</si>
  <si>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</si>
  <si>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</si>
  <si>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</si>
  <si>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移動日中6.5夜早4.5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</si>
  <si>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</si>
  <si>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</si>
  <si>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</si>
  <si>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</si>
  <si>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</si>
  <si>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</si>
  <si>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</si>
  <si>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</si>
  <si>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移動日中7.5夜早4.5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</si>
  <si>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</si>
  <si>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</si>
  <si>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</si>
  <si>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</si>
  <si>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</si>
  <si>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</si>
  <si>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</si>
  <si>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</si>
  <si>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移動日中8.5夜早4.5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</si>
  <si>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移動日中9.5夜早0.5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</si>
  <si>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移動日中9.5夜早1.0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</si>
  <si>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移動日中9.5夜早1.5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</si>
  <si>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移動日中9.5夜早2.0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</si>
  <si>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移動日中9.5夜早2.5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</si>
  <si>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移動日中9.5夜早3.0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</si>
  <si>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移動日中9.5夜早3.5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</si>
  <si>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移動日中9.5夜早4.0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</si>
  <si>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移動日中9.5夜早4.5</t>
    <rPh sb="0" eb="2">
      <t>イドウ</t>
    </rPh>
    <rPh sb="2" eb="4">
      <t>ニッチュウ</t>
    </rPh>
    <rPh sb="7" eb="8">
      <t>ヨル</t>
    </rPh>
    <rPh sb="8" eb="9">
      <t>ハヤ</t>
    </rPh>
    <phoneticPr fontId="6"/>
  </si>
  <si>
    <t>移動日中10.5夜早0.5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</si>
  <si>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移動日中10.5夜早1.0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</si>
  <si>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移動日中10.5夜早1.5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</si>
  <si>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移動日中10.5夜早2.0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</si>
  <si>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移動日中10.5夜早2.5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</si>
  <si>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移動日中10.5夜早3.0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</si>
  <si>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移動日中10.5夜早3.5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</si>
  <si>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移動日中10.5夜早4.0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</si>
  <si>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移動日中10.5夜早4.5</t>
    <rPh sb="0" eb="2">
      <t>イドウ</t>
    </rPh>
    <rPh sb="2" eb="4">
      <t>ニッチュウ</t>
    </rPh>
    <rPh sb="8" eb="9">
      <t>ヨル</t>
    </rPh>
    <rPh sb="9" eb="10">
      <t>ハヤ</t>
    </rPh>
    <phoneticPr fontId="6"/>
  </si>
  <si>
    <t>サービス内容</t>
  </si>
  <si>
    <t>令和7年
基本単位
（通院）</t>
    <phoneticPr fontId="6"/>
  </si>
  <si>
    <t>加算率</t>
  </si>
  <si>
    <t>算定単位</t>
    <rPh sb="0" eb="2">
      <t>サンテイ</t>
    </rPh>
    <rPh sb="2" eb="4">
      <t>タンイ</t>
    </rPh>
    <phoneticPr fontId="6"/>
  </si>
  <si>
    <t>単価</t>
  </si>
  <si>
    <t>1級地</t>
  </si>
  <si>
    <t>2級地</t>
  </si>
  <si>
    <t>3級地</t>
  </si>
  <si>
    <t>4級地</t>
  </si>
  <si>
    <t>5級地</t>
  </si>
  <si>
    <t>6級地</t>
  </si>
  <si>
    <t>7級地</t>
  </si>
  <si>
    <t>その他</t>
  </si>
  <si>
    <t>移動</t>
  </si>
  <si>
    <t>深夜</t>
  </si>
  <si>
    <t>令和6年
基本単位
（通院）</t>
    <phoneticPr fontId="6"/>
  </si>
  <si>
    <t>平成20年
基本単位
（通院）</t>
  </si>
  <si>
    <t>3時間以上896単位に30分増すごとに</t>
  </si>
  <si>
    <t>単位</t>
  </si>
  <si>
    <t>身体移動</t>
  </si>
  <si>
    <t>B</t>
  </si>
  <si>
    <r>
      <t>3時間以上</t>
    </r>
    <r>
      <rPr>
        <sz val="10"/>
        <color indexed="10"/>
        <rFont val="ＭＳ Ｐ明朝"/>
        <family val="1"/>
        <charset val="128"/>
      </rPr>
      <t>581</t>
    </r>
    <r>
      <rPr>
        <sz val="10"/>
        <rFont val="ＭＳ Ｐ明朝"/>
        <family val="1"/>
        <charset val="128"/>
      </rPr>
      <t>単位に30分増すごとに</t>
    </r>
    <phoneticPr fontId="6"/>
  </si>
  <si>
    <t>1時間30分以上336単位に30分増すごとに</t>
  </si>
  <si>
    <t>➀</t>
    <phoneticPr fontId="3"/>
  </si>
  <si>
    <t>時間数</t>
    <rPh sb="0" eb="3">
      <t>ジカンスウ</t>
    </rPh>
    <phoneticPr fontId="6"/>
  </si>
  <si>
    <t>移動夜早2.0日中9.5</t>
  </si>
  <si>
    <t>移動夜早1.0日中0.5</t>
  </si>
  <si>
    <t>移動夜早1.0日中1.0</t>
  </si>
  <si>
    <t>移動夜早1.0日中1.5</t>
  </si>
  <si>
    <t>移動夜早1.0日中2.0</t>
  </si>
  <si>
    <t>移動夜早1.0日中2.5</t>
  </si>
  <si>
    <t>移動夜早1.0日中3.0</t>
  </si>
  <si>
    <t>移動夜早1.0日中3.5</t>
  </si>
  <si>
    <t>移動夜早1.0日中4.0</t>
  </si>
  <si>
    <t>移動夜早1.0日中4.5</t>
  </si>
  <si>
    <t>移動夜早1.0日中5.0</t>
  </si>
  <si>
    <t>移動夜早1.0日中5.5</t>
  </si>
  <si>
    <t>移動夜早1.0日中6.0</t>
  </si>
  <si>
    <t>移動夜早1.0日中6.5</t>
  </si>
  <si>
    <t>移動夜早1.0日中7.0</t>
  </si>
  <si>
    <t>移動夜早1.0日中7.5</t>
  </si>
  <si>
    <t>移動夜早1.0日中8.0</t>
  </si>
  <si>
    <t>移動夜早1.0日中8.5</t>
  </si>
  <si>
    <t>移動夜早1.0日中9.0</t>
  </si>
  <si>
    <t>移動夜早1.0日中9.5</t>
  </si>
  <si>
    <t>移動夜早1.0日中10.0</t>
  </si>
  <si>
    <t>移動夜早1.0日中10.5</t>
  </si>
  <si>
    <t>移動夜早2.0日中0.5</t>
  </si>
  <si>
    <t>移動夜早2.0日中1.0</t>
  </si>
  <si>
    <t>移動夜早2.0日中1.5</t>
  </si>
  <si>
    <t>移動夜早2.0日中2.0</t>
  </si>
  <si>
    <t>移動夜早2.0日中2.5</t>
  </si>
  <si>
    <t>移動夜早2.0日中3.0</t>
  </si>
  <si>
    <t>移動夜早2.0日中3.5</t>
  </si>
  <si>
    <t>移動夜早2.0日中4.0</t>
  </si>
  <si>
    <t>移動夜早2.0日中4.5</t>
  </si>
  <si>
    <t>移動夜早2.0日中5.0</t>
  </si>
  <si>
    <t>移動夜早2.0日中5.5</t>
  </si>
  <si>
    <t>移動夜早2.0日中6.0</t>
  </si>
  <si>
    <t>移動夜早2.0日中6.5</t>
  </si>
  <si>
    <t>移動夜早2.0日中7.0</t>
  </si>
  <si>
    <t>移動夜早2.0日中7.5</t>
  </si>
  <si>
    <t>移動夜早2.0日中8.0</t>
  </si>
  <si>
    <t>移動夜早2.0日中8.5</t>
  </si>
  <si>
    <t>移動夜早2.0日中9.0</t>
  </si>
  <si>
    <t>移動夜早2.0日中10.0</t>
  </si>
  <si>
    <t>移動夜早2.0日中10.5</t>
  </si>
  <si>
    <t>移動日中1.0夜早0.5</t>
  </si>
  <si>
    <t>移動日中1.0夜早1.0</t>
  </si>
  <si>
    <t>移動日中1.0夜早1.5</t>
  </si>
  <si>
    <t>移動日中1.0夜早2.0</t>
  </si>
  <si>
    <t>移動日中1.0夜早2.5</t>
  </si>
  <si>
    <t>移動日中1.0夜早3.0</t>
  </si>
  <si>
    <t>移動日中1.0夜早3.5</t>
  </si>
  <si>
    <t>移動日中1.0夜早4.0</t>
  </si>
  <si>
    <t>移動日中1.0夜早4.5</t>
  </si>
  <si>
    <t>移動日中2.0夜早0.5</t>
  </si>
  <si>
    <t>移動日中2.0夜早1.0</t>
  </si>
  <si>
    <t>移動日中2.0夜早1.5</t>
  </si>
  <si>
    <t>移動日中2.0夜早2.0</t>
  </si>
  <si>
    <t>移動日中2.0夜早2.5</t>
  </si>
  <si>
    <t>移動日中2.0夜早3.0</t>
  </si>
  <si>
    <t>移動日中2.0夜早3.5</t>
  </si>
  <si>
    <t>移動日中2.0夜早4.0</t>
  </si>
  <si>
    <t>移動日中2.0夜早4.5</t>
  </si>
  <si>
    <t>移動日中3.0夜早0.5</t>
  </si>
  <si>
    <t>移動日中3.0夜早1.0</t>
  </si>
  <si>
    <t>移動日中3.0夜早1.5</t>
  </si>
  <si>
    <t>移動日中3.0夜早2.0</t>
  </si>
  <si>
    <t>移動日中3.0夜早2.5</t>
  </si>
  <si>
    <t>移動日中3.0夜早3.0</t>
  </si>
  <si>
    <t>移動日中3.0夜早3.5</t>
  </si>
  <si>
    <t>移動日中3.0夜早4.0</t>
  </si>
  <si>
    <t>移動日中3.0夜早4.5</t>
  </si>
  <si>
    <t>移動日中4.0夜早0.5</t>
  </si>
  <si>
    <t>移動日中4.0夜早1.0</t>
  </si>
  <si>
    <t>移動日中4.0夜早1.5</t>
  </si>
  <si>
    <t>移動日中4.0夜早2.0</t>
  </si>
  <si>
    <t>移動日中4.0夜早2.5</t>
  </si>
  <si>
    <t>移動日中4.0夜早3.0</t>
  </si>
  <si>
    <t>移動日中4.0夜早3.5</t>
  </si>
  <si>
    <t>移動日中4.0夜早4.0</t>
  </si>
  <si>
    <t>移動日中4.0夜早4.5</t>
  </si>
  <si>
    <t>移動日中5.0夜早0.5</t>
  </si>
  <si>
    <t>移動日中5.0夜早1.0</t>
  </si>
  <si>
    <t>移動日中5.0夜早1.5</t>
  </si>
  <si>
    <t>移動日中5.0夜早2.0</t>
  </si>
  <si>
    <t>移動日中5.0夜早2.5</t>
  </si>
  <si>
    <t>移動日中5.0夜早3.0</t>
  </si>
  <si>
    <t>移動日中5.0夜早3.5</t>
  </si>
  <si>
    <t>移動日中5.0夜早4.0</t>
  </si>
  <si>
    <t>移動日中5.0夜早4.5</t>
  </si>
  <si>
    <t>移動日中6.0夜早0.5</t>
  </si>
  <si>
    <t>移動日中6.0夜早1.0</t>
  </si>
  <si>
    <t>移動日中6.0夜早1.5</t>
  </si>
  <si>
    <t>移動日中6.0夜早2.0</t>
  </si>
  <si>
    <t>移動日中6.0夜早2.5</t>
  </si>
  <si>
    <t>移動日中6.0夜早3.0</t>
  </si>
  <si>
    <t>移動日中6.0夜早3.5</t>
  </si>
  <si>
    <t>移動日中6.0夜早4.0</t>
  </si>
  <si>
    <t>移動日中6.0夜早4.5</t>
  </si>
  <si>
    <t>移動日中7.0夜早0.5</t>
  </si>
  <si>
    <t>移動日中7.0夜早1.0</t>
  </si>
  <si>
    <t>移動日中7.0夜早1.5</t>
  </si>
  <si>
    <t>移動日中7.0夜早2.0</t>
  </si>
  <si>
    <t>移動日中7.0夜早2.5</t>
  </si>
  <si>
    <t>移動日中7.0夜早3.0</t>
  </si>
  <si>
    <t>移動日中7.0夜早3.5</t>
  </si>
  <si>
    <t>移動日中7.0夜早4.0</t>
  </si>
  <si>
    <t>移動日中7.0夜早4.5</t>
  </si>
  <si>
    <t>移動日中8.0夜早0.5</t>
  </si>
  <si>
    <t>移動日中8.0夜早1.0</t>
  </si>
  <si>
    <t>移動日中8.0夜早1.5</t>
  </si>
  <si>
    <t>移動日中8.0夜早2.0</t>
  </si>
  <si>
    <t>移動日中8.0夜早2.5</t>
  </si>
  <si>
    <t>移動日中8.0夜早3.0</t>
  </si>
  <si>
    <t>移動日中8.0夜早3.5</t>
  </si>
  <si>
    <t>移動日中8.0夜早4.0</t>
  </si>
  <si>
    <t>移動日中8.0夜早4.5</t>
  </si>
  <si>
    <t>移動日中9.0夜早0.5</t>
  </si>
  <si>
    <t>移動日中9.0夜早1.0</t>
  </si>
  <si>
    <t>移動日中9.0夜早1.5</t>
  </si>
  <si>
    <t>移動日中9.0夜早2.0</t>
  </si>
  <si>
    <t>移動日中9.0夜早2.5</t>
  </si>
  <si>
    <t>移動日中9.0夜早3.0</t>
  </si>
  <si>
    <t>移動日中9.0夜早3.5</t>
  </si>
  <si>
    <t>移動日中9.0夜早4.0</t>
  </si>
  <si>
    <t>移動日中9.0夜早4.5</t>
  </si>
  <si>
    <t>移動日中10.0夜早0.5</t>
  </si>
  <si>
    <t>移動日中10.0夜早1.0</t>
  </si>
  <si>
    <t>移動日中10.0夜早1.5</t>
  </si>
  <si>
    <t>移動日中10.0夜早2.0</t>
  </si>
  <si>
    <t>移動日中10.0夜早2.5</t>
  </si>
  <si>
    <t>移動日中10.0夜早3.0</t>
  </si>
  <si>
    <t>移動日中10.0夜早3.5</t>
  </si>
  <si>
    <t>移動日中10.0夜早4.0</t>
  </si>
  <si>
    <t>移動日中10.0夜早4.5</t>
  </si>
  <si>
    <t>②③④⑤</t>
    <phoneticPr fontId="3"/>
  </si>
  <si>
    <t>⑥⑦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</si>
</sst>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0_ "/>
    <numFmt numFmtId="178" formatCode="&quot;荒&quot;&quot;移&quot;&quot;第&quot;#0&quot;号&quot;"/>
    <numFmt numFmtId="179" formatCode="0&quot;時間&quot;"/>
    <numFmt numFmtId="180" formatCode="#,##0_);[Red]\(#,##0\)"/>
  </numFmts>
  <fonts count="1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HG丸ｺﾞｼｯｸM-PRO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8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4" fillId="0" borderId="0" applyFill="0" applyBorder="0" applyAlignment="0" applyProtection="0"/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2" fillId="2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2" borderId="0" xfId="2" applyFont="1" applyFill="1" applyBorder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2" borderId="5" xfId="2" applyFont="1" applyFill="1" applyBorder="1">
      <alignment vertical="center"/>
    </xf>
    <xf numFmtId="0" fontId="2" fillId="2" borderId="4" xfId="2" applyFont="1" applyFill="1" applyBorder="1">
      <alignment vertical="center"/>
    </xf>
    <xf numFmtId="0" fontId="2" fillId="2" borderId="14" xfId="2" applyFont="1" applyFill="1" applyBorder="1">
      <alignment vertical="center"/>
    </xf>
    <xf numFmtId="0" fontId="2" fillId="2" borderId="3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2" fillId="2" borderId="1" xfId="2" applyFont="1" applyFill="1" applyBorder="1">
      <alignment vertical="center"/>
    </xf>
    <xf numFmtId="0" fontId="2" fillId="2" borderId="3" xfId="2" applyFont="1" applyFill="1" applyBorder="1">
      <alignment vertical="center"/>
    </xf>
    <xf numFmtId="0" fontId="2" fillId="2" borderId="0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vertical="center"/>
    </xf>
    <xf numFmtId="0" fontId="11" fillId="2" borderId="19" xfId="2" applyFont="1" applyFill="1" applyBorder="1" applyAlignment="1">
      <alignment vertical="center"/>
    </xf>
    <xf numFmtId="179" fontId="2" fillId="2" borderId="5" xfId="2" applyNumberFormat="1" applyFont="1" applyFill="1" applyBorder="1" applyAlignment="1">
      <alignment vertical="center"/>
    </xf>
    <xf numFmtId="179" fontId="2" fillId="2" borderId="14" xfId="2" applyNumberFormat="1" applyFont="1" applyFill="1" applyBorder="1" applyAlignment="1">
      <alignment vertical="center"/>
    </xf>
    <xf numFmtId="179" fontId="2" fillId="2" borderId="0" xfId="2" applyNumberFormat="1" applyFont="1" applyFill="1" applyBorder="1" applyAlignment="1">
      <alignment vertical="center"/>
    </xf>
    <xf numFmtId="179" fontId="2" fillId="2" borderId="11" xfId="2" applyNumberFormat="1" applyFont="1" applyFill="1" applyBorder="1" applyAlignment="1">
      <alignment vertical="center"/>
    </xf>
    <xf numFmtId="179" fontId="2" fillId="2" borderId="18" xfId="2" applyNumberFormat="1" applyFont="1" applyFill="1" applyBorder="1" applyAlignment="1">
      <alignment vertical="center"/>
    </xf>
    <xf numFmtId="179" fontId="2" fillId="2" borderId="12" xfId="2" applyNumberFormat="1" applyFont="1" applyFill="1" applyBorder="1" applyAlignment="1">
      <alignment vertical="center"/>
    </xf>
    <xf numFmtId="179" fontId="2" fillId="2" borderId="19" xfId="2" applyNumberFormat="1" applyFont="1" applyFill="1" applyBorder="1" applyAlignment="1">
      <alignment vertical="center"/>
    </xf>
    <xf numFmtId="0" fontId="2" fillId="2" borderId="20" xfId="2" applyFont="1" applyFill="1" applyBorder="1" applyAlignment="1">
      <alignment vertical="center"/>
    </xf>
    <xf numFmtId="0" fontId="2" fillId="2" borderId="21" xfId="2" applyFont="1" applyFill="1" applyBorder="1" applyAlignment="1">
      <alignment vertical="center"/>
    </xf>
    <xf numFmtId="176" fontId="2" fillId="2" borderId="24" xfId="2" applyNumberFormat="1" applyFont="1" applyFill="1" applyBorder="1">
      <alignment vertical="center"/>
    </xf>
    <xf numFmtId="176" fontId="2" fillId="2" borderId="2" xfId="2" applyNumberFormat="1" applyFont="1" applyFill="1" applyBorder="1">
      <alignment vertical="center"/>
    </xf>
    <xf numFmtId="176" fontId="2" fillId="2" borderId="0" xfId="2" applyNumberFormat="1" applyFont="1" applyFill="1" applyBorder="1">
      <alignment vertical="center"/>
    </xf>
    <xf numFmtId="176" fontId="2" fillId="7" borderId="2" xfId="2" applyNumberFormat="1" applyFont="1" applyFill="1" applyBorder="1">
      <alignment vertical="center"/>
    </xf>
    <xf numFmtId="0" fontId="2" fillId="2" borderId="11" xfId="2" applyFont="1" applyFill="1" applyBorder="1">
      <alignment vertical="center"/>
    </xf>
    <xf numFmtId="0" fontId="2" fillId="2" borderId="10" xfId="2" applyFont="1" applyFill="1" applyBorder="1">
      <alignment vertical="center"/>
    </xf>
    <xf numFmtId="0" fontId="2" fillId="2" borderId="10" xfId="2" applyFont="1" applyFill="1" applyBorder="1" applyAlignment="1">
      <alignment horizontal="center" vertical="center"/>
    </xf>
    <xf numFmtId="38" fontId="11" fillId="2" borderId="10" xfId="4" applyFont="1" applyFill="1" applyBorder="1" applyAlignment="1">
      <alignment vertical="center"/>
    </xf>
    <xf numFmtId="0" fontId="11" fillId="2" borderId="10" xfId="2" applyFont="1" applyFill="1" applyBorder="1" applyAlignment="1">
      <alignment horizontal="center" vertical="center"/>
    </xf>
    <xf numFmtId="0" fontId="2" fillId="2" borderId="18" xfId="2" applyFont="1" applyFill="1" applyBorder="1">
      <alignment vertical="center"/>
    </xf>
    <xf numFmtId="38" fontId="11" fillId="2" borderId="0" xfId="4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10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0" fontId="12" fillId="8" borderId="0" xfId="0" applyFont="1" applyFill="1" applyAlignment="1">
      <alignment horizontal="center" vertical="center"/>
    </xf>
    <xf numFmtId="0" fontId="5" fillId="5" borderId="75" xfId="3" applyFont="1" applyFill="1" applyBorder="1" applyAlignment="1">
      <alignment horizontal="center" vertical="center"/>
    </xf>
    <xf numFmtId="0" fontId="2" fillId="0" borderId="76" xfId="2" applyFont="1" applyFill="1" applyBorder="1">
      <alignment vertical="center"/>
    </xf>
    <xf numFmtId="0" fontId="2" fillId="0" borderId="77" xfId="2" applyFont="1" applyFill="1" applyBorder="1">
      <alignment vertical="center"/>
    </xf>
    <xf numFmtId="0" fontId="5" fillId="5" borderId="78" xfId="3" applyFont="1" applyFill="1" applyBorder="1" applyAlignment="1">
      <alignment horizontal="center" vertical="center"/>
    </xf>
    <xf numFmtId="0" fontId="2" fillId="0" borderId="79" xfId="2" applyFont="1" applyFill="1" applyBorder="1">
      <alignment vertical="center"/>
    </xf>
    <xf numFmtId="0" fontId="2" fillId="0" borderId="80" xfId="2" applyFont="1" applyFill="1" applyBorder="1">
      <alignment vertical="center"/>
    </xf>
    <xf numFmtId="0" fontId="2" fillId="3" borderId="81" xfId="2" applyFont="1" applyFill="1" applyBorder="1">
      <alignment vertical="center"/>
    </xf>
    <xf numFmtId="0" fontId="2" fillId="3" borderId="82" xfId="2" applyFont="1" applyFill="1" applyBorder="1">
      <alignment vertical="center"/>
    </xf>
    <xf numFmtId="0" fontId="2" fillId="3" borderId="83" xfId="2" applyFont="1" applyFill="1" applyBorder="1">
      <alignment vertical="center"/>
    </xf>
    <xf numFmtId="0" fontId="16" fillId="8" borderId="0" xfId="0" applyFont="1" applyFill="1" applyAlignment="1">
      <alignment vertical="center"/>
    </xf>
    <xf numFmtId="0" fontId="16" fillId="8" borderId="50" xfId="0" applyFont="1" applyFill="1" applyBorder="1" applyAlignment="1" applyProtection="1">
      <alignment horizontal="center" vertical="center"/>
      <protection hidden="1"/>
    </xf>
    <xf numFmtId="177" fontId="16" fillId="8" borderId="51" xfId="0" applyNumberFormat="1" applyFont="1" applyFill="1" applyBorder="1" applyAlignment="1" applyProtection="1">
      <alignment horizontal="center" vertical="center"/>
      <protection hidden="1"/>
    </xf>
    <xf numFmtId="0" fontId="16" fillId="8" borderId="52" xfId="0" applyFont="1" applyFill="1" applyBorder="1" applyAlignment="1" applyProtection="1">
      <alignment horizontal="center" vertical="center"/>
      <protection hidden="1"/>
    </xf>
    <xf numFmtId="0" fontId="16" fillId="8" borderId="53" xfId="0" applyFont="1" applyFill="1" applyBorder="1" applyAlignment="1" applyProtection="1">
      <alignment horizontal="center" vertical="center"/>
      <protection hidden="1"/>
    </xf>
    <xf numFmtId="176" fontId="16" fillId="8" borderId="54" xfId="0" applyNumberFormat="1" applyFont="1" applyFill="1" applyBorder="1" applyAlignment="1" applyProtection="1">
      <alignment horizontal="left" vertical="center"/>
      <protection hidden="1"/>
    </xf>
    <xf numFmtId="38" fontId="16" fillId="8" borderId="49" xfId="1" applyFont="1" applyFill="1" applyBorder="1" applyAlignment="1" applyProtection="1">
      <alignment horizontal="center" vertical="center"/>
      <protection hidden="1"/>
    </xf>
    <xf numFmtId="38" fontId="16" fillId="8" borderId="49" xfId="1" applyFont="1" applyFill="1" applyBorder="1" applyAlignment="1" applyProtection="1">
      <alignment vertical="center"/>
      <protection hidden="1"/>
    </xf>
    <xf numFmtId="176" fontId="16" fillId="8" borderId="53" xfId="0" applyNumberFormat="1" applyFont="1" applyFill="1" applyBorder="1" applyAlignment="1" applyProtection="1">
      <alignment horizontal="left" vertical="center"/>
      <protection hidden="1"/>
    </xf>
    <xf numFmtId="176" fontId="16" fillId="8" borderId="53" xfId="0" applyNumberFormat="1" applyFont="1" applyFill="1" applyBorder="1" applyAlignment="1" applyProtection="1">
      <alignment horizontal="center" vertical="center"/>
      <protection hidden="1"/>
    </xf>
    <xf numFmtId="176" fontId="16" fillId="8" borderId="54" xfId="0" applyNumberFormat="1" applyFont="1" applyFill="1" applyBorder="1" applyAlignment="1" applyProtection="1">
      <alignment horizontal="center" vertical="center"/>
      <protection hidden="1"/>
    </xf>
    <xf numFmtId="0" fontId="16" fillId="8" borderId="61" xfId="0" applyFont="1" applyFill="1" applyBorder="1" applyAlignment="1" applyProtection="1">
      <alignment horizontal="center" vertical="center"/>
      <protection hidden="1"/>
    </xf>
    <xf numFmtId="0" fontId="16" fillId="8" borderId="55" xfId="0" applyFont="1" applyFill="1" applyBorder="1" applyAlignment="1" applyProtection="1">
      <alignment horizontal="center" vertical="center"/>
      <protection hidden="1"/>
    </xf>
    <xf numFmtId="0" fontId="16" fillId="8" borderId="60" xfId="0" applyFont="1" applyFill="1" applyBorder="1" applyAlignment="1" applyProtection="1">
      <alignment horizontal="center" vertical="center"/>
      <protection hidden="1"/>
    </xf>
    <xf numFmtId="177" fontId="16" fillId="8" borderId="56" xfId="0" applyNumberFormat="1" applyFont="1" applyFill="1" applyBorder="1" applyAlignment="1" applyProtection="1">
      <alignment horizontal="center" vertical="center"/>
      <protection hidden="1"/>
    </xf>
    <xf numFmtId="0" fontId="17" fillId="0" borderId="0" xfId="3" applyFont="1" applyAlignment="1">
      <alignment vertical="center"/>
    </xf>
    <xf numFmtId="38" fontId="16" fillId="8" borderId="52" xfId="1" applyFont="1" applyFill="1" applyBorder="1" applyAlignment="1" applyProtection="1">
      <alignment vertical="center"/>
      <protection hidden="1"/>
    </xf>
    <xf numFmtId="0" fontId="17" fillId="6" borderId="0" xfId="3" applyFont="1" applyFill="1" applyAlignment="1">
      <alignment vertical="center"/>
    </xf>
    <xf numFmtId="0" fontId="16" fillId="8" borderId="65" xfId="0" applyFont="1" applyFill="1" applyBorder="1" applyAlignment="1">
      <alignment vertical="center"/>
    </xf>
    <xf numFmtId="0" fontId="16" fillId="8" borderId="58" xfId="0" applyFont="1" applyFill="1" applyBorder="1" applyAlignment="1" applyProtection="1">
      <alignment horizontal="center" vertical="center"/>
      <protection hidden="1"/>
    </xf>
    <xf numFmtId="0" fontId="16" fillId="8" borderId="59" xfId="0" applyFont="1" applyFill="1" applyBorder="1" applyAlignment="1" applyProtection="1">
      <alignment horizontal="center" vertical="center"/>
      <protection hidden="1"/>
    </xf>
    <xf numFmtId="176" fontId="16" fillId="8" borderId="59" xfId="0" applyNumberFormat="1" applyFont="1" applyFill="1" applyBorder="1" applyAlignment="1" applyProtection="1">
      <alignment horizontal="left" vertical="center"/>
      <protection hidden="1"/>
    </xf>
    <xf numFmtId="176" fontId="16" fillId="8" borderId="59" xfId="0" applyNumberFormat="1" applyFont="1" applyFill="1" applyBorder="1" applyAlignment="1" applyProtection="1">
      <alignment horizontal="center" vertical="center"/>
      <protection hidden="1"/>
    </xf>
    <xf numFmtId="176" fontId="16" fillId="8" borderId="69" xfId="0" applyNumberFormat="1" applyFont="1" applyFill="1" applyBorder="1" applyAlignment="1" applyProtection="1">
      <alignment horizontal="left" vertical="center"/>
      <protection hidden="1"/>
    </xf>
    <xf numFmtId="176" fontId="16" fillId="8" borderId="74" xfId="0" applyNumberFormat="1" applyFont="1" applyFill="1" applyBorder="1" applyAlignment="1" applyProtection="1">
      <alignment horizontal="center" vertical="center"/>
      <protection hidden="1"/>
    </xf>
    <xf numFmtId="176" fontId="16" fillId="8" borderId="73" xfId="0" applyNumberFormat="1" applyFont="1" applyFill="1" applyBorder="1" applyAlignment="1" applyProtection="1">
      <alignment horizontal="center" vertical="center"/>
      <protection hidden="1"/>
    </xf>
    <xf numFmtId="176" fontId="16" fillId="8" borderId="70" xfId="0" applyNumberFormat="1" applyFont="1" applyFill="1" applyBorder="1" applyAlignment="1" applyProtection="1">
      <alignment horizontal="left" vertical="center"/>
      <protection hidden="1"/>
    </xf>
    <xf numFmtId="176" fontId="16" fillId="8" borderId="70" xfId="0" applyNumberFormat="1" applyFont="1" applyFill="1" applyBorder="1" applyAlignment="1" applyProtection="1">
      <alignment horizontal="center" vertical="center"/>
      <protection hidden="1"/>
    </xf>
    <xf numFmtId="38" fontId="16" fillId="8" borderId="52" xfId="1" applyFont="1" applyFill="1" applyBorder="1" applyAlignment="1" applyProtection="1">
      <alignment horizontal="center" vertical="center"/>
      <protection hidden="1"/>
    </xf>
    <xf numFmtId="0" fontId="16" fillId="8" borderId="91" xfId="0" applyFont="1" applyFill="1" applyBorder="1" applyAlignment="1" applyProtection="1">
      <alignment horizontal="center" vertical="center"/>
      <protection hidden="1"/>
    </xf>
    <xf numFmtId="0" fontId="16" fillId="8" borderId="92" xfId="0" applyFont="1" applyFill="1" applyBorder="1" applyAlignment="1" applyProtection="1">
      <alignment horizontal="center" vertical="center"/>
      <protection hidden="1"/>
    </xf>
    <xf numFmtId="176" fontId="16" fillId="8" borderId="92" xfId="0" applyNumberFormat="1" applyFont="1" applyFill="1" applyBorder="1" applyAlignment="1" applyProtection="1">
      <alignment horizontal="left" vertical="center"/>
      <protection hidden="1"/>
    </xf>
    <xf numFmtId="176" fontId="16" fillId="8" borderId="92" xfId="0" applyNumberFormat="1" applyFont="1" applyFill="1" applyBorder="1" applyAlignment="1" applyProtection="1">
      <alignment horizontal="center" vertical="center"/>
      <protection hidden="1"/>
    </xf>
    <xf numFmtId="176" fontId="16" fillId="8" borderId="93" xfId="0" applyNumberFormat="1" applyFont="1" applyFill="1" applyBorder="1" applyAlignment="1" applyProtection="1">
      <alignment horizontal="center" vertical="center"/>
      <protection hidden="1"/>
    </xf>
    <xf numFmtId="0" fontId="16" fillId="8" borderId="70" xfId="0" applyFont="1" applyFill="1" applyBorder="1" applyAlignment="1" applyProtection="1">
      <alignment horizontal="center" vertical="center"/>
      <protection hidden="1"/>
    </xf>
    <xf numFmtId="38" fontId="16" fillId="8" borderId="54" xfId="1" applyFont="1" applyFill="1" applyBorder="1" applyAlignment="1" applyProtection="1">
      <alignment horizontal="center" vertical="center"/>
      <protection hidden="1"/>
    </xf>
    <xf numFmtId="176" fontId="16" fillId="8" borderId="94" xfId="0" applyNumberFormat="1" applyFont="1" applyFill="1" applyBorder="1" applyAlignment="1" applyProtection="1">
      <alignment horizontal="center" vertical="center"/>
      <protection hidden="1"/>
    </xf>
    <xf numFmtId="0" fontId="16" fillId="8" borderId="90" xfId="0" applyFont="1" applyFill="1" applyBorder="1" applyAlignment="1" applyProtection="1">
      <alignment horizontal="center" vertical="center"/>
      <protection hidden="1"/>
    </xf>
    <xf numFmtId="180" fontId="2" fillId="4" borderId="43" xfId="4" applyNumberFormat="1" applyFont="1" applyFill="1" applyBorder="1" applyAlignment="1">
      <alignment horizontal="right" vertical="center"/>
    </xf>
    <xf numFmtId="180" fontId="2" fillId="4" borderId="44" xfId="4" applyNumberFormat="1" applyFont="1" applyFill="1" applyBorder="1" applyAlignment="1">
      <alignment horizontal="right" vertical="center"/>
    </xf>
    <xf numFmtId="180" fontId="2" fillId="4" borderId="45" xfId="4" applyNumberFormat="1" applyFont="1" applyFill="1" applyBorder="1" applyAlignment="1">
      <alignment horizontal="right" vertical="center"/>
    </xf>
    <xf numFmtId="0" fontId="11" fillId="0" borderId="43" xfId="2" applyFont="1" applyFill="1" applyBorder="1" applyAlignment="1" applyProtection="1">
      <alignment horizontal="center" vertical="center"/>
      <protection locked="0"/>
    </xf>
    <xf numFmtId="0" fontId="11" fillId="0" borderId="44" xfId="2" applyFont="1" applyFill="1" applyBorder="1" applyAlignment="1" applyProtection="1">
      <alignment horizontal="center" vertical="center"/>
      <protection locked="0"/>
    </xf>
    <xf numFmtId="0" fontId="11" fillId="0" borderId="45" xfId="2" applyFont="1" applyFill="1" applyBorder="1" applyAlignment="1" applyProtection="1">
      <alignment horizontal="center" vertical="center"/>
      <protection locked="0"/>
    </xf>
    <xf numFmtId="0" fontId="2" fillId="0" borderId="46" xfId="2" applyFont="1" applyFill="1" applyBorder="1" applyAlignment="1">
      <alignment horizontal="center" vertical="center"/>
    </xf>
    <xf numFmtId="0" fontId="2" fillId="0" borderId="47" xfId="2" applyFont="1" applyFill="1" applyBorder="1" applyAlignment="1">
      <alignment horizontal="center" vertical="center"/>
    </xf>
    <xf numFmtId="180" fontId="10" fillId="4" borderId="46" xfId="4" applyNumberFormat="1" applyFont="1" applyFill="1" applyBorder="1" applyAlignment="1">
      <alignment vertical="center"/>
    </xf>
    <xf numFmtId="180" fontId="10" fillId="4" borderId="47" xfId="4" applyNumberFormat="1" applyFont="1" applyFill="1" applyBorder="1" applyAlignment="1">
      <alignment vertical="center"/>
    </xf>
    <xf numFmtId="180" fontId="10" fillId="4" borderId="48" xfId="4" applyNumberFormat="1" applyFont="1" applyFill="1" applyBorder="1" applyAlignment="1">
      <alignment vertical="center"/>
    </xf>
    <xf numFmtId="0" fontId="11" fillId="0" borderId="47" xfId="2" applyFont="1" applyFill="1" applyBorder="1" applyAlignment="1" applyProtection="1">
      <alignment horizontal="center" vertical="center"/>
      <protection locked="0"/>
    </xf>
    <xf numFmtId="0" fontId="11" fillId="0" borderId="48" xfId="2" applyFont="1" applyFill="1" applyBorder="1" applyAlignment="1" applyProtection="1">
      <alignment horizontal="center" vertical="center"/>
      <protection locked="0"/>
    </xf>
    <xf numFmtId="0" fontId="11" fillId="0" borderId="8" xfId="2" applyFont="1" applyFill="1" applyBorder="1" applyAlignment="1" applyProtection="1">
      <alignment horizontal="center" vertical="center"/>
      <protection locked="0"/>
    </xf>
    <xf numFmtId="0" fontId="11" fillId="0" borderId="29" xfId="2" applyFont="1" applyFill="1" applyBorder="1" applyAlignment="1" applyProtection="1">
      <alignment horizontal="center" vertical="center"/>
      <protection locked="0"/>
    </xf>
    <xf numFmtId="0" fontId="11" fillId="0" borderId="30" xfId="2" applyFont="1" applyFill="1" applyBorder="1" applyAlignment="1" applyProtection="1">
      <alignment horizontal="center" vertical="center"/>
      <protection locked="0"/>
    </xf>
    <xf numFmtId="0" fontId="2" fillId="0" borderId="5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2" fillId="0" borderId="41" xfId="2" applyFont="1" applyFill="1" applyBorder="1" applyAlignment="1">
      <alignment horizontal="center" vertical="center"/>
    </xf>
    <xf numFmtId="0" fontId="2" fillId="0" borderId="42" xfId="2" applyFont="1" applyFill="1" applyBorder="1" applyAlignment="1">
      <alignment horizontal="center" vertical="center"/>
    </xf>
    <xf numFmtId="0" fontId="2" fillId="3" borderId="6" xfId="2" applyFont="1" applyFill="1" applyBorder="1" applyAlignment="1" applyProtection="1">
      <alignment horizontal="center" vertical="center" shrinkToFit="1"/>
      <protection locked="0"/>
    </xf>
    <xf numFmtId="0" fontId="2" fillId="3" borderId="22" xfId="2" applyFont="1" applyFill="1" applyBorder="1" applyAlignment="1" applyProtection="1">
      <alignment horizontal="center" vertical="center" shrinkToFit="1"/>
      <protection locked="0"/>
    </xf>
    <xf numFmtId="0" fontId="2" fillId="3" borderId="23" xfId="2" applyFont="1" applyFill="1" applyBorder="1" applyAlignment="1" applyProtection="1">
      <alignment horizontal="center" vertical="center" shrinkToFit="1"/>
      <protection locked="0"/>
    </xf>
    <xf numFmtId="180" fontId="2" fillId="4" borderId="5" xfId="4" applyNumberFormat="1" applyFont="1" applyFill="1" applyBorder="1" applyAlignment="1">
      <alignment horizontal="right" vertical="center"/>
    </xf>
    <xf numFmtId="180" fontId="2" fillId="4" borderId="4" xfId="4" applyNumberFormat="1" applyFont="1" applyFill="1" applyBorder="1" applyAlignment="1">
      <alignment horizontal="right" vertical="center"/>
    </xf>
    <xf numFmtId="180" fontId="2" fillId="4" borderId="14" xfId="4" applyNumberFormat="1" applyFont="1" applyFill="1" applyBorder="1" applyAlignment="1">
      <alignment horizontal="right" vertical="center"/>
    </xf>
    <xf numFmtId="180" fontId="2" fillId="3" borderId="33" xfId="2" applyNumberFormat="1" applyFont="1" applyFill="1" applyBorder="1" applyAlignment="1" applyProtection="1">
      <alignment horizontal="right" vertical="center"/>
      <protection locked="0"/>
    </xf>
    <xf numFmtId="180" fontId="2" fillId="3" borderId="34" xfId="2" applyNumberFormat="1" applyFont="1" applyFill="1" applyBorder="1" applyAlignment="1" applyProtection="1">
      <alignment horizontal="right" vertical="center"/>
      <protection locked="0"/>
    </xf>
    <xf numFmtId="180" fontId="2" fillId="3" borderId="35" xfId="2" applyNumberFormat="1" applyFont="1" applyFill="1" applyBorder="1" applyAlignment="1" applyProtection="1">
      <alignment horizontal="right" vertical="center"/>
      <protection locked="0"/>
    </xf>
    <xf numFmtId="180" fontId="2" fillId="4" borderId="33" xfId="4" applyNumberFormat="1" applyFont="1" applyFill="1" applyBorder="1" applyAlignment="1">
      <alignment horizontal="right" vertical="center"/>
    </xf>
    <xf numFmtId="180" fontId="2" fillId="4" borderId="34" xfId="4" applyNumberFormat="1" applyFont="1" applyFill="1" applyBorder="1" applyAlignment="1">
      <alignment horizontal="right" vertical="center"/>
    </xf>
    <xf numFmtId="180" fontId="2" fillId="4" borderId="35" xfId="4" applyNumberFormat="1" applyFont="1" applyFill="1" applyBorder="1" applyAlignment="1">
      <alignment horizontal="right" vertical="center"/>
    </xf>
    <xf numFmtId="0" fontId="11" fillId="0" borderId="33" xfId="2" applyFont="1" applyFill="1" applyBorder="1" applyAlignment="1" applyProtection="1">
      <alignment horizontal="center" vertical="center"/>
      <protection locked="0"/>
    </xf>
    <xf numFmtId="0" fontId="11" fillId="0" borderId="34" xfId="2" applyFont="1" applyFill="1" applyBorder="1" applyAlignment="1" applyProtection="1">
      <alignment horizontal="center" vertical="center"/>
      <protection locked="0"/>
    </xf>
    <xf numFmtId="0" fontId="11" fillId="0" borderId="35" xfId="2" applyFont="1" applyFill="1" applyBorder="1" applyAlignment="1" applyProtection="1">
      <alignment horizontal="center" vertical="center"/>
      <protection locked="0"/>
    </xf>
    <xf numFmtId="0" fontId="2" fillId="3" borderId="43" xfId="2" applyFont="1" applyFill="1" applyBorder="1" applyAlignment="1" applyProtection="1">
      <alignment horizontal="center" vertical="center" shrinkToFit="1"/>
      <protection locked="0"/>
    </xf>
    <xf numFmtId="0" fontId="2" fillId="3" borderId="44" xfId="2" applyFont="1" applyFill="1" applyBorder="1" applyAlignment="1" applyProtection="1">
      <alignment horizontal="center" vertical="center" shrinkToFit="1"/>
      <protection locked="0"/>
    </xf>
    <xf numFmtId="0" fontId="2" fillId="3" borderId="45" xfId="2" applyFont="1" applyFill="1" applyBorder="1" applyAlignment="1" applyProtection="1">
      <alignment horizontal="center" vertical="center" shrinkToFit="1"/>
      <protection locked="0"/>
    </xf>
    <xf numFmtId="180" fontId="2" fillId="4" borderId="37" xfId="4" applyNumberFormat="1" applyFont="1" applyFill="1" applyBorder="1" applyAlignment="1">
      <alignment horizontal="right" vertical="center"/>
    </xf>
    <xf numFmtId="180" fontId="2" fillId="4" borderId="38" xfId="4" applyNumberFormat="1" applyFont="1" applyFill="1" applyBorder="1" applyAlignment="1">
      <alignment horizontal="right" vertical="center"/>
    </xf>
    <xf numFmtId="180" fontId="2" fillId="4" borderId="39" xfId="4" applyNumberFormat="1" applyFont="1" applyFill="1" applyBorder="1" applyAlignment="1">
      <alignment horizontal="right" vertical="center"/>
    </xf>
    <xf numFmtId="180" fontId="2" fillId="3" borderId="43" xfId="2" applyNumberFormat="1" applyFont="1" applyFill="1" applyBorder="1" applyAlignment="1" applyProtection="1">
      <alignment horizontal="right" vertical="center"/>
      <protection locked="0"/>
    </xf>
    <xf numFmtId="180" fontId="2" fillId="3" borderId="44" xfId="2" applyNumberFormat="1" applyFont="1" applyFill="1" applyBorder="1" applyAlignment="1" applyProtection="1">
      <alignment horizontal="right" vertical="center"/>
      <protection locked="0"/>
    </xf>
    <xf numFmtId="180" fontId="2" fillId="3" borderId="45" xfId="2" applyNumberFormat="1" applyFont="1" applyFill="1" applyBorder="1" applyAlignment="1" applyProtection="1">
      <alignment horizontal="right" vertical="center"/>
      <protection locked="0"/>
    </xf>
    <xf numFmtId="0" fontId="2" fillId="0" borderId="11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80" fontId="2" fillId="3" borderId="6" xfId="2" applyNumberFormat="1" applyFont="1" applyFill="1" applyBorder="1" applyAlignment="1" applyProtection="1">
      <alignment horizontal="right" vertical="center"/>
      <protection locked="0"/>
    </xf>
    <xf numFmtId="180" fontId="2" fillId="3" borderId="22" xfId="2" applyNumberFormat="1" applyFont="1" applyFill="1" applyBorder="1" applyAlignment="1" applyProtection="1">
      <alignment horizontal="right" vertical="center"/>
      <protection locked="0"/>
    </xf>
    <xf numFmtId="180" fontId="2" fillId="3" borderId="23" xfId="2" applyNumberFormat="1" applyFont="1" applyFill="1" applyBorder="1" applyAlignment="1" applyProtection="1">
      <alignment horizontal="right" vertical="center"/>
      <protection locked="0"/>
    </xf>
    <xf numFmtId="180" fontId="2" fillId="4" borderId="6" xfId="4" applyNumberFormat="1" applyFont="1" applyFill="1" applyBorder="1" applyAlignment="1">
      <alignment horizontal="right" vertical="center"/>
    </xf>
    <xf numFmtId="180" fontId="2" fillId="4" borderId="22" xfId="4" applyNumberFormat="1" applyFont="1" applyFill="1" applyBorder="1" applyAlignment="1">
      <alignment horizontal="right" vertical="center"/>
    </xf>
    <xf numFmtId="180" fontId="2" fillId="4" borderId="23" xfId="4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 applyProtection="1">
      <alignment horizontal="center" vertical="center"/>
      <protection locked="0"/>
    </xf>
    <xf numFmtId="0" fontId="11" fillId="0" borderId="22" xfId="2" applyFont="1" applyFill="1" applyBorder="1" applyAlignment="1" applyProtection="1">
      <alignment horizontal="center" vertical="center"/>
      <protection locked="0"/>
    </xf>
    <xf numFmtId="0" fontId="11" fillId="0" borderId="23" xfId="2" applyFont="1" applyFill="1" applyBorder="1" applyAlignment="1" applyProtection="1">
      <alignment horizontal="center" vertical="center"/>
      <protection locked="0"/>
    </xf>
    <xf numFmtId="0" fontId="2" fillId="3" borderId="8" xfId="2" applyFont="1" applyFill="1" applyBorder="1" applyAlignment="1" applyProtection="1">
      <alignment horizontal="center" vertical="center" shrinkToFit="1"/>
      <protection locked="0"/>
    </xf>
    <xf numFmtId="0" fontId="2" fillId="3" borderId="29" xfId="2" applyFont="1" applyFill="1" applyBorder="1" applyAlignment="1" applyProtection="1">
      <alignment horizontal="center" vertical="center" shrinkToFit="1"/>
      <protection locked="0"/>
    </xf>
    <xf numFmtId="0" fontId="2" fillId="3" borderId="30" xfId="2" applyFont="1" applyFill="1" applyBorder="1" applyAlignment="1" applyProtection="1">
      <alignment horizontal="center" vertical="center" shrinkToFit="1"/>
      <protection locked="0"/>
    </xf>
    <xf numFmtId="180" fontId="2" fillId="3" borderId="8" xfId="2" applyNumberFormat="1" applyFont="1" applyFill="1" applyBorder="1" applyAlignment="1" applyProtection="1">
      <alignment horizontal="right" vertical="center"/>
      <protection locked="0"/>
    </xf>
    <xf numFmtId="180" fontId="2" fillId="3" borderId="29" xfId="2" applyNumberFormat="1" applyFont="1" applyFill="1" applyBorder="1" applyAlignment="1" applyProtection="1">
      <alignment horizontal="right" vertical="center"/>
      <protection locked="0"/>
    </xf>
    <xf numFmtId="180" fontId="2" fillId="3" borderId="30" xfId="2" applyNumberFormat="1" applyFont="1" applyFill="1" applyBorder="1" applyAlignment="1" applyProtection="1">
      <alignment horizontal="right" vertical="center"/>
      <protection locked="0"/>
    </xf>
    <xf numFmtId="180" fontId="2" fillId="4" borderId="8" xfId="4" applyNumberFormat="1" applyFont="1" applyFill="1" applyBorder="1" applyAlignment="1">
      <alignment horizontal="right" vertical="center"/>
    </xf>
    <xf numFmtId="180" fontId="2" fillId="4" borderId="29" xfId="4" applyNumberFormat="1" applyFont="1" applyFill="1" applyBorder="1" applyAlignment="1">
      <alignment horizontal="right" vertical="center"/>
    </xf>
    <xf numFmtId="180" fontId="2" fillId="4" borderId="30" xfId="4" applyNumberFormat="1" applyFont="1" applyFill="1" applyBorder="1" applyAlignment="1">
      <alignment horizontal="right" vertical="center"/>
    </xf>
    <xf numFmtId="0" fontId="2" fillId="3" borderId="37" xfId="2" applyFont="1" applyFill="1" applyBorder="1" applyAlignment="1" applyProtection="1">
      <alignment horizontal="center" vertical="center"/>
      <protection locked="0"/>
    </xf>
    <xf numFmtId="0" fontId="2" fillId="3" borderId="38" xfId="2" applyFont="1" applyFill="1" applyBorder="1" applyAlignment="1" applyProtection="1">
      <alignment horizontal="center" vertical="center"/>
      <protection locked="0"/>
    </xf>
    <xf numFmtId="0" fontId="2" fillId="3" borderId="39" xfId="2" applyFont="1" applyFill="1" applyBorder="1" applyAlignment="1" applyProtection="1">
      <alignment horizontal="center" vertical="center"/>
      <protection locked="0"/>
    </xf>
    <xf numFmtId="180" fontId="2" fillId="4" borderId="3" xfId="4" applyNumberFormat="1" applyFont="1" applyFill="1" applyBorder="1" applyAlignment="1">
      <alignment horizontal="right" vertical="center"/>
    </xf>
    <xf numFmtId="180" fontId="2" fillId="4" borderId="0" xfId="4" applyNumberFormat="1" applyFont="1" applyFill="1" applyBorder="1" applyAlignment="1">
      <alignment horizontal="right" vertical="center"/>
    </xf>
    <xf numFmtId="180" fontId="2" fillId="4" borderId="1" xfId="4" applyNumberFormat="1" applyFont="1" applyFill="1" applyBorder="1" applyAlignment="1">
      <alignment horizontal="right" vertical="center"/>
    </xf>
    <xf numFmtId="180" fontId="2" fillId="3" borderId="37" xfId="2" applyNumberFormat="1" applyFont="1" applyFill="1" applyBorder="1" applyAlignment="1" applyProtection="1">
      <alignment horizontal="right" vertical="center"/>
      <protection locked="0"/>
    </xf>
    <xf numFmtId="180" fontId="2" fillId="3" borderId="38" xfId="2" applyNumberFormat="1" applyFont="1" applyFill="1" applyBorder="1" applyAlignment="1" applyProtection="1">
      <alignment horizontal="right" vertical="center"/>
      <protection locked="0"/>
    </xf>
    <xf numFmtId="180" fontId="2" fillId="3" borderId="39" xfId="2" applyNumberFormat="1" applyFont="1" applyFill="1" applyBorder="1" applyAlignment="1" applyProtection="1">
      <alignment horizontal="right" vertical="center"/>
      <protection locked="0"/>
    </xf>
    <xf numFmtId="0" fontId="11" fillId="0" borderId="37" xfId="2" applyFont="1" applyFill="1" applyBorder="1" applyAlignment="1" applyProtection="1">
      <alignment horizontal="center" vertical="center"/>
      <protection locked="0"/>
    </xf>
    <xf numFmtId="0" fontId="11" fillId="0" borderId="38" xfId="2" applyFont="1" applyFill="1" applyBorder="1" applyAlignment="1" applyProtection="1">
      <alignment horizontal="center" vertical="center"/>
      <protection locked="0"/>
    </xf>
    <xf numFmtId="0" fontId="11" fillId="0" borderId="39" xfId="2" applyFont="1" applyFill="1" applyBorder="1" applyAlignment="1" applyProtection="1">
      <alignment horizontal="center" vertical="center"/>
      <protection locked="0"/>
    </xf>
    <xf numFmtId="0" fontId="2" fillId="3" borderId="8" xfId="2" applyFont="1" applyFill="1" applyBorder="1" applyAlignment="1" applyProtection="1">
      <alignment horizontal="center" vertical="center"/>
      <protection locked="0"/>
    </xf>
    <xf numFmtId="0" fontId="2" fillId="3" borderId="29" xfId="2" applyFont="1" applyFill="1" applyBorder="1" applyAlignment="1" applyProtection="1">
      <alignment horizontal="center" vertical="center"/>
      <protection locked="0"/>
    </xf>
    <xf numFmtId="0" fontId="2" fillId="3" borderId="30" xfId="2" applyFont="1" applyFill="1" applyBorder="1" applyAlignment="1" applyProtection="1">
      <alignment horizontal="center" vertical="center"/>
      <protection locked="0"/>
    </xf>
    <xf numFmtId="180" fontId="2" fillId="3" borderId="9" xfId="2" applyNumberFormat="1" applyFont="1" applyFill="1" applyBorder="1" applyAlignment="1" applyProtection="1">
      <alignment horizontal="right" vertical="center"/>
      <protection locked="0"/>
    </xf>
    <xf numFmtId="180" fontId="2" fillId="4" borderId="9" xfId="4" applyNumberFormat="1" applyFont="1" applyFill="1" applyBorder="1" applyAlignment="1">
      <alignment horizontal="right" vertical="center"/>
    </xf>
    <xf numFmtId="0" fontId="11" fillId="0" borderId="25" xfId="2" applyFont="1" applyFill="1" applyBorder="1" applyAlignment="1" applyProtection="1">
      <alignment horizontal="center" vertical="center"/>
      <protection locked="0"/>
    </xf>
    <xf numFmtId="0" fontId="11" fillId="0" borderId="26" xfId="2" applyFont="1" applyFill="1" applyBorder="1" applyAlignment="1" applyProtection="1">
      <alignment horizontal="center" vertical="center"/>
      <protection locked="0"/>
    </xf>
    <xf numFmtId="0" fontId="11" fillId="0" borderId="27" xfId="2" applyFont="1" applyFill="1" applyBorder="1" applyAlignment="1" applyProtection="1">
      <alignment horizontal="center" vertical="center"/>
      <protection locked="0"/>
    </xf>
    <xf numFmtId="0" fontId="2" fillId="3" borderId="25" xfId="2" applyFont="1" applyFill="1" applyBorder="1" applyAlignment="1" applyProtection="1">
      <alignment horizontal="center" vertical="center"/>
      <protection locked="0"/>
    </xf>
    <xf numFmtId="0" fontId="2" fillId="3" borderId="26" xfId="2" applyFont="1" applyFill="1" applyBorder="1" applyAlignment="1" applyProtection="1">
      <alignment horizontal="center" vertical="center"/>
      <protection locked="0"/>
    </xf>
    <xf numFmtId="0" fontId="2" fillId="3" borderId="27" xfId="2" applyFont="1" applyFill="1" applyBorder="1" applyAlignment="1" applyProtection="1">
      <alignment horizontal="center" vertical="center"/>
      <protection locked="0"/>
    </xf>
    <xf numFmtId="180" fontId="2" fillId="3" borderId="28" xfId="2" applyNumberFormat="1" applyFont="1" applyFill="1" applyBorder="1" applyAlignment="1" applyProtection="1">
      <alignment horizontal="right" vertical="center"/>
      <protection locked="0"/>
    </xf>
    <xf numFmtId="0" fontId="2" fillId="3" borderId="33" xfId="2" applyFont="1" applyFill="1" applyBorder="1" applyAlignment="1" applyProtection="1">
      <alignment horizontal="center" vertical="center"/>
      <protection locked="0"/>
    </xf>
    <xf numFmtId="0" fontId="2" fillId="3" borderId="34" xfId="2" applyFont="1" applyFill="1" applyBorder="1" applyAlignment="1" applyProtection="1">
      <alignment horizontal="center" vertical="center"/>
      <protection locked="0"/>
    </xf>
    <xf numFmtId="0" fontId="2" fillId="3" borderId="35" xfId="2" applyFont="1" applyFill="1" applyBorder="1" applyAlignment="1" applyProtection="1">
      <alignment horizontal="center" vertical="center"/>
      <protection locked="0"/>
    </xf>
    <xf numFmtId="180" fontId="2" fillId="4" borderId="28" xfId="4" applyNumberFormat="1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80" fontId="2" fillId="3" borderId="31" xfId="2" applyNumberFormat="1" applyFont="1" applyFill="1" applyBorder="1" applyAlignment="1" applyProtection="1">
      <alignment horizontal="right" vertical="center"/>
      <protection locked="0"/>
    </xf>
    <xf numFmtId="180" fontId="2" fillId="4" borderId="31" xfId="4" applyNumberFormat="1" applyFont="1" applyFill="1" applyBorder="1" applyAlignment="1">
      <alignment horizontal="right" vertical="center"/>
    </xf>
    <xf numFmtId="180" fontId="2" fillId="4" borderId="36" xfId="4" applyNumberFormat="1" applyFont="1" applyFill="1" applyBorder="1" applyAlignment="1">
      <alignment horizontal="right" vertical="center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2" fillId="3" borderId="22" xfId="2" applyFont="1" applyFill="1" applyBorder="1" applyAlignment="1" applyProtection="1">
      <alignment horizontal="center" vertical="center"/>
      <protection locked="0"/>
    </xf>
    <xf numFmtId="0" fontId="2" fillId="3" borderId="23" xfId="2" applyFont="1" applyFill="1" applyBorder="1" applyAlignment="1" applyProtection="1">
      <alignment horizontal="center" vertical="center"/>
      <protection locked="0"/>
    </xf>
    <xf numFmtId="180" fontId="2" fillId="4" borderId="7" xfId="4" applyNumberFormat="1" applyFont="1" applyFill="1" applyBorder="1" applyAlignment="1">
      <alignment horizontal="right" vertical="center"/>
    </xf>
    <xf numFmtId="180" fontId="2" fillId="3" borderId="32" xfId="2" applyNumberFormat="1" applyFont="1" applyFill="1" applyBorder="1" applyAlignment="1" applyProtection="1">
      <alignment horizontal="right" vertical="center"/>
      <protection locked="0"/>
    </xf>
    <xf numFmtId="180" fontId="2" fillId="4" borderId="32" xfId="4" applyNumberFormat="1" applyFont="1" applyFill="1" applyBorder="1" applyAlignment="1">
      <alignment horizontal="right" vertical="center"/>
    </xf>
    <xf numFmtId="180" fontId="2" fillId="4" borderId="25" xfId="4" applyNumberFormat="1" applyFont="1" applyFill="1" applyBorder="1" applyAlignment="1">
      <alignment horizontal="right" vertical="center"/>
    </xf>
    <xf numFmtId="180" fontId="2" fillId="4" borderId="26" xfId="4" applyNumberFormat="1" applyFont="1" applyFill="1" applyBorder="1" applyAlignment="1">
      <alignment horizontal="right" vertical="center"/>
    </xf>
    <xf numFmtId="180" fontId="2" fillId="4" borderId="27" xfId="4" applyNumberFormat="1" applyFont="1" applyFill="1" applyBorder="1" applyAlignment="1">
      <alignment horizontal="right" vertical="center"/>
    </xf>
    <xf numFmtId="0" fontId="11" fillId="2" borderId="13" xfId="2" applyFont="1" applyFill="1" applyBorder="1" applyAlignment="1">
      <alignment horizontal="distributed" vertical="center"/>
    </xf>
    <xf numFmtId="0" fontId="11" fillId="2" borderId="2" xfId="2" applyFont="1" applyFill="1" applyBorder="1" applyAlignment="1" applyProtection="1">
      <alignment horizontal="center" vertical="center"/>
      <protection locked="0"/>
    </xf>
    <xf numFmtId="179" fontId="11" fillId="2" borderId="13" xfId="2" applyNumberFormat="1" applyFont="1" applyFill="1" applyBorder="1" applyAlignment="1">
      <alignment horizontal="distributed" vertical="center"/>
    </xf>
    <xf numFmtId="0" fontId="2" fillId="3" borderId="2" xfId="2" applyFont="1" applyFill="1" applyBorder="1" applyAlignment="1" applyProtection="1">
      <alignment horizontal="center" vertical="center"/>
      <protection locked="0"/>
    </xf>
    <xf numFmtId="0" fontId="2" fillId="0" borderId="5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3" xfId="2" applyFont="1" applyFill="1" applyBorder="1" applyAlignment="1">
      <alignment horizontal="center" vertical="center" textRotation="255"/>
    </xf>
    <xf numFmtId="0" fontId="2" fillId="0" borderId="1" xfId="2" applyFont="1" applyFill="1" applyBorder="1" applyAlignment="1">
      <alignment horizontal="center" vertical="center" textRotation="255"/>
    </xf>
    <xf numFmtId="0" fontId="2" fillId="0" borderId="11" xfId="2" applyFont="1" applyFill="1" applyBorder="1" applyAlignment="1">
      <alignment horizontal="center" vertical="center" textRotation="255"/>
    </xf>
    <xf numFmtId="0" fontId="2" fillId="0" borderId="18" xfId="2" applyFont="1" applyFill="1" applyBorder="1" applyAlignment="1">
      <alignment horizontal="center" vertical="center" textRotation="255"/>
    </xf>
    <xf numFmtId="0" fontId="11" fillId="0" borderId="13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38" fontId="11" fillId="0" borderId="2" xfId="4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176" fontId="2" fillId="3" borderId="2" xfId="2" applyNumberFormat="1" applyFont="1" applyFill="1" applyBorder="1" applyAlignment="1" applyProtection="1">
      <alignment horizontal="center" vertical="center"/>
      <protection locked="0"/>
    </xf>
    <xf numFmtId="0" fontId="8" fillId="4" borderId="2" xfId="2" applyFont="1" applyFill="1" applyBorder="1" applyAlignment="1" applyProtection="1">
      <alignment horizontal="center" vertical="center"/>
    </xf>
    <xf numFmtId="178" fontId="11" fillId="2" borderId="12" xfId="2" applyNumberFormat="1" applyFont="1" applyFill="1" applyBorder="1" applyAlignment="1" applyProtection="1">
      <alignment horizontal="center" vertical="center"/>
      <protection locked="0"/>
    </xf>
    <xf numFmtId="178" fontId="11" fillId="2" borderId="13" xfId="2" applyNumberFormat="1" applyFont="1" applyFill="1" applyBorder="1" applyAlignment="1" applyProtection="1">
      <alignment horizontal="center" vertical="center"/>
      <protection locked="0"/>
    </xf>
    <xf numFmtId="178" fontId="11" fillId="2" borderId="19" xfId="2" applyNumberFormat="1" applyFont="1" applyFill="1" applyBorder="1" applyAlignment="1" applyProtection="1">
      <alignment horizontal="center" vertical="center"/>
      <protection locked="0"/>
    </xf>
    <xf numFmtId="179" fontId="11" fillId="2" borderId="4" xfId="2" applyNumberFormat="1" applyFont="1" applyFill="1" applyBorder="1" applyAlignment="1">
      <alignment horizontal="distributed" vertical="center" shrinkToFit="1"/>
    </xf>
    <xf numFmtId="179" fontId="11" fillId="2" borderId="10" xfId="2" applyNumberFormat="1" applyFont="1" applyFill="1" applyBorder="1" applyAlignment="1">
      <alignment horizontal="distributed" vertical="center" shrinkToFit="1"/>
    </xf>
    <xf numFmtId="0" fontId="2" fillId="2" borderId="4" xfId="2" applyFont="1" applyFill="1" applyBorder="1" applyAlignment="1" applyProtection="1">
      <alignment horizontal="center" vertical="center"/>
      <protection locked="0"/>
    </xf>
    <xf numFmtId="0" fontId="2" fillId="2" borderId="14" xfId="2" applyFont="1" applyFill="1" applyBorder="1" applyAlignment="1" applyProtection="1">
      <alignment horizontal="center" vertical="center"/>
      <protection locked="0"/>
    </xf>
    <xf numFmtId="0" fontId="2" fillId="2" borderId="10" xfId="2" applyFont="1" applyFill="1" applyBorder="1" applyAlignment="1" applyProtection="1">
      <alignment horizontal="center" vertical="center"/>
      <protection locked="0"/>
    </xf>
    <xf numFmtId="0" fontId="2" fillId="2" borderId="18" xfId="2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distributed" vertical="center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2" fillId="2" borderId="11" xfId="2" applyFont="1" applyFill="1" applyBorder="1" applyAlignment="1" applyProtection="1">
      <alignment horizontal="center" vertical="center"/>
      <protection locked="0"/>
    </xf>
    <xf numFmtId="0" fontId="2" fillId="0" borderId="15" xfId="2" applyFont="1" applyFill="1" applyBorder="1" applyAlignment="1" applyProtection="1">
      <alignment horizontal="center" vertical="center"/>
      <protection locked="0"/>
    </xf>
    <xf numFmtId="0" fontId="2" fillId="0" borderId="16" xfId="2" applyFont="1" applyFill="1" applyBorder="1" applyAlignment="1" applyProtection="1">
      <alignment horizontal="center" vertical="center"/>
      <protection locked="0"/>
    </xf>
    <xf numFmtId="0" fontId="2" fillId="0" borderId="17" xfId="2" applyFont="1" applyFill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16" fillId="8" borderId="49" xfId="0" applyFont="1" applyFill="1" applyBorder="1" applyAlignment="1" applyProtection="1">
      <alignment horizontal="center" vertical="center"/>
      <protection hidden="1"/>
    </xf>
    <xf numFmtId="9" fontId="16" fillId="8" borderId="49" xfId="0" applyNumberFormat="1" applyFont="1" applyFill="1" applyBorder="1" applyAlignment="1" applyProtection="1">
      <alignment horizontal="center" vertical="center"/>
      <protection hidden="1"/>
    </xf>
    <xf numFmtId="0" fontId="16" fillId="8" borderId="49" xfId="0" applyFont="1" applyFill="1" applyBorder="1" applyAlignment="1" applyProtection="1">
      <alignment horizontal="center" vertical="center" wrapText="1"/>
      <protection hidden="1"/>
    </xf>
    <xf numFmtId="0" fontId="16" fillId="8" borderId="60" xfId="0" applyFont="1" applyFill="1" applyBorder="1" applyAlignment="1" applyProtection="1">
      <alignment horizontal="center" vertical="center"/>
      <protection hidden="1"/>
    </xf>
    <xf numFmtId="0" fontId="16" fillId="8" borderId="61" xfId="0" applyFont="1" applyFill="1" applyBorder="1" applyAlignment="1" applyProtection="1">
      <alignment horizontal="center" vertical="center"/>
      <protection hidden="1"/>
    </xf>
    <xf numFmtId="0" fontId="16" fillId="8" borderId="55" xfId="0" applyFont="1" applyFill="1" applyBorder="1" applyAlignment="1" applyProtection="1">
      <alignment horizontal="center" vertical="center"/>
      <protection hidden="1"/>
    </xf>
    <xf numFmtId="0" fontId="16" fillId="8" borderId="64" xfId="0" applyFont="1" applyFill="1" applyBorder="1" applyAlignment="1" applyProtection="1">
      <alignment horizontal="center" vertical="center" wrapText="1"/>
      <protection hidden="1"/>
    </xf>
    <xf numFmtId="0" fontId="16" fillId="8" borderId="62" xfId="0" applyFont="1" applyFill="1" applyBorder="1" applyAlignment="1" applyProtection="1">
      <alignment horizontal="center" vertical="center" wrapText="1"/>
      <protection hidden="1"/>
    </xf>
    <xf numFmtId="0" fontId="16" fillId="8" borderId="58" xfId="0" applyFont="1" applyFill="1" applyBorder="1" applyAlignment="1" applyProtection="1">
      <alignment horizontal="center" vertical="center" wrapText="1"/>
      <protection hidden="1"/>
    </xf>
    <xf numFmtId="0" fontId="16" fillId="8" borderId="60" xfId="0" applyFont="1" applyFill="1" applyBorder="1" applyAlignment="1" applyProtection="1">
      <alignment horizontal="center" vertical="center" wrapText="1"/>
      <protection hidden="1"/>
    </xf>
    <xf numFmtId="0" fontId="16" fillId="8" borderId="61" xfId="0" applyFont="1" applyFill="1" applyBorder="1" applyAlignment="1" applyProtection="1">
      <alignment horizontal="center" vertical="center" wrapText="1"/>
      <protection hidden="1"/>
    </xf>
    <xf numFmtId="0" fontId="16" fillId="8" borderId="55" xfId="0" applyFont="1" applyFill="1" applyBorder="1" applyAlignment="1" applyProtection="1">
      <alignment horizontal="center" vertical="center" wrapText="1"/>
      <protection hidden="1"/>
    </xf>
    <xf numFmtId="9" fontId="16" fillId="8" borderId="64" xfId="0" applyNumberFormat="1" applyFont="1" applyFill="1" applyBorder="1" applyAlignment="1" applyProtection="1">
      <alignment horizontal="center" vertical="center"/>
      <protection hidden="1"/>
    </xf>
    <xf numFmtId="9" fontId="16" fillId="8" borderId="62" xfId="0" applyNumberFormat="1" applyFont="1" applyFill="1" applyBorder="1" applyAlignment="1" applyProtection="1">
      <alignment horizontal="center" vertical="center"/>
      <protection hidden="1"/>
    </xf>
    <xf numFmtId="9" fontId="16" fillId="8" borderId="91" xfId="0" applyNumberFormat="1" applyFont="1" applyFill="1" applyBorder="1" applyAlignment="1" applyProtection="1">
      <alignment horizontal="center" vertical="center"/>
      <protection hidden="1"/>
    </xf>
    <xf numFmtId="0" fontId="16" fillId="8" borderId="90" xfId="0" applyFont="1" applyFill="1" applyBorder="1" applyAlignment="1" applyProtection="1">
      <alignment horizontal="center" vertical="center" wrapText="1"/>
      <protection hidden="1"/>
    </xf>
    <xf numFmtId="0" fontId="16" fillId="8" borderId="90" xfId="0" applyFont="1" applyFill="1" applyBorder="1" applyAlignment="1" applyProtection="1">
      <alignment horizontal="center" vertical="center"/>
      <protection hidden="1"/>
    </xf>
    <xf numFmtId="0" fontId="16" fillId="8" borderId="64" xfId="0" applyFont="1" applyFill="1" applyBorder="1" applyAlignment="1" applyProtection="1">
      <alignment horizontal="center" vertical="center"/>
      <protection hidden="1"/>
    </xf>
    <xf numFmtId="0" fontId="16" fillId="8" borderId="84" xfId="0" applyFont="1" applyFill="1" applyBorder="1" applyAlignment="1" applyProtection="1">
      <alignment horizontal="center" vertical="center"/>
      <protection hidden="1"/>
    </xf>
    <xf numFmtId="0" fontId="16" fillId="8" borderId="62" xfId="0" applyFont="1" applyFill="1" applyBorder="1" applyAlignment="1" applyProtection="1">
      <alignment horizontal="center" vertical="center"/>
      <protection hidden="1"/>
    </xf>
    <xf numFmtId="0" fontId="16" fillId="8" borderId="0" xfId="0" applyFont="1" applyFill="1" applyBorder="1" applyAlignment="1" applyProtection="1">
      <alignment horizontal="center" vertical="center"/>
      <protection hidden="1"/>
    </xf>
    <xf numFmtId="0" fontId="16" fillId="8" borderId="87" xfId="0" applyFont="1" applyFill="1" applyBorder="1" applyAlignment="1" applyProtection="1">
      <alignment horizontal="center" vertical="center"/>
      <protection hidden="1"/>
    </xf>
    <xf numFmtId="0" fontId="16" fillId="8" borderId="88" xfId="0" applyFont="1" applyFill="1" applyBorder="1" applyAlignment="1" applyProtection="1">
      <alignment horizontal="center" vertical="center"/>
      <protection hidden="1"/>
    </xf>
    <xf numFmtId="0" fontId="16" fillId="8" borderId="85" xfId="0" applyFont="1" applyFill="1" applyBorder="1" applyAlignment="1" applyProtection="1">
      <alignment horizontal="center" vertical="center"/>
      <protection hidden="1"/>
    </xf>
    <xf numFmtId="0" fontId="16" fillId="8" borderId="66" xfId="0" applyFont="1" applyFill="1" applyBorder="1" applyAlignment="1" applyProtection="1">
      <alignment horizontal="center" vertical="center"/>
      <protection hidden="1"/>
    </xf>
    <xf numFmtId="0" fontId="16" fillId="8" borderId="86" xfId="0" applyFont="1" applyFill="1" applyBorder="1" applyAlignment="1" applyProtection="1">
      <alignment horizontal="center" vertical="center" wrapText="1"/>
      <protection hidden="1"/>
    </xf>
    <xf numFmtId="0" fontId="16" fillId="8" borderId="63" xfId="0" applyFont="1" applyFill="1" applyBorder="1" applyAlignment="1" applyProtection="1">
      <alignment horizontal="center" vertical="center" wrapText="1"/>
      <protection hidden="1"/>
    </xf>
    <xf numFmtId="0" fontId="16" fillId="8" borderId="89" xfId="0" applyFont="1" applyFill="1" applyBorder="1" applyAlignment="1" applyProtection="1">
      <alignment horizontal="center" vertical="center" wrapText="1"/>
      <protection hidden="1"/>
    </xf>
    <xf numFmtId="0" fontId="16" fillId="8" borderId="5" xfId="0" applyFont="1" applyFill="1" applyBorder="1" applyAlignment="1" applyProtection="1">
      <alignment horizontal="center" vertical="center"/>
      <protection hidden="1"/>
    </xf>
    <xf numFmtId="0" fontId="16" fillId="8" borderId="4" xfId="0" applyFont="1" applyFill="1" applyBorder="1" applyAlignment="1" applyProtection="1">
      <alignment horizontal="center" vertical="center"/>
      <protection hidden="1"/>
    </xf>
    <xf numFmtId="0" fontId="16" fillId="8" borderId="67" xfId="0" applyFont="1" applyFill="1" applyBorder="1" applyAlignment="1" applyProtection="1">
      <alignment horizontal="center" vertical="center"/>
      <protection hidden="1"/>
    </xf>
    <xf numFmtId="0" fontId="16" fillId="8" borderId="3" xfId="0" applyFont="1" applyFill="1" applyBorder="1" applyAlignment="1" applyProtection="1">
      <alignment horizontal="center" vertical="center"/>
      <protection hidden="1"/>
    </xf>
    <xf numFmtId="0" fontId="16" fillId="8" borderId="11" xfId="0" applyFont="1" applyFill="1" applyBorder="1" applyAlignment="1" applyProtection="1">
      <alignment horizontal="center" vertical="center"/>
      <protection hidden="1"/>
    </xf>
    <xf numFmtId="0" fontId="16" fillId="8" borderId="10" xfId="0" applyFont="1" applyFill="1" applyBorder="1" applyAlignment="1" applyProtection="1">
      <alignment horizontal="center" vertical="center"/>
      <protection hidden="1"/>
    </xf>
    <xf numFmtId="0" fontId="16" fillId="8" borderId="68" xfId="0" applyFont="1" applyFill="1" applyBorder="1" applyAlignment="1" applyProtection="1">
      <alignment horizontal="center" vertical="center"/>
      <protection hidden="1"/>
    </xf>
    <xf numFmtId="0" fontId="16" fillId="8" borderId="71" xfId="0" applyFont="1" applyFill="1" applyBorder="1" applyAlignment="1" applyProtection="1">
      <alignment horizontal="center" vertical="center"/>
      <protection hidden="1"/>
    </xf>
    <xf numFmtId="0" fontId="16" fillId="8" borderId="36" xfId="0" applyFont="1" applyFill="1" applyBorder="1" applyAlignment="1" applyProtection="1">
      <alignment horizontal="center" vertical="center"/>
      <protection hidden="1"/>
    </xf>
    <xf numFmtId="0" fontId="16" fillId="8" borderId="72" xfId="0" applyFont="1" applyFill="1" applyBorder="1" applyAlignment="1" applyProtection="1">
      <alignment horizontal="center" vertical="center"/>
      <protection hidden="1"/>
    </xf>
    <xf numFmtId="0" fontId="16" fillId="8" borderId="57" xfId="0" applyFont="1" applyFill="1" applyBorder="1" applyAlignment="1" applyProtection="1">
      <alignment horizontal="center" vertical="center" wrapText="1"/>
      <protection hidden="1"/>
    </xf>
    <xf numFmtId="0" fontId="13" fillId="0" borderId="5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176" fontId="13" fillId="0" borderId="54" xfId="0" applyNumberFormat="1" applyFont="1" applyFill="1" applyBorder="1" applyAlignment="1">
      <alignment horizontal="left" vertical="center"/>
    </xf>
    <xf numFmtId="38" fontId="13" fillId="0" borderId="49" xfId="1" applyFont="1" applyFill="1" applyBorder="1" applyAlignment="1" applyProtection="1">
      <alignment horizontal="center" vertical="center"/>
    </xf>
    <xf numFmtId="38" fontId="14" fillId="10" borderId="49" xfId="1" applyFont="1" applyFill="1" applyBorder="1" applyAlignment="1" applyProtection="1">
      <alignment horizontal="center" vertical="center"/>
    </xf>
    <xf numFmtId="0" fontId="13" fillId="9" borderId="52" xfId="0" applyFont="1" applyFill="1" applyBorder="1" applyAlignment="1">
      <alignment horizontal="center" vertical="center"/>
    </xf>
    <xf numFmtId="0" fontId="13" fillId="9" borderId="53" xfId="0" applyFont="1" applyFill="1" applyBorder="1" applyAlignment="1">
      <alignment horizontal="center" vertical="center"/>
    </xf>
    <xf numFmtId="176" fontId="13" fillId="9" borderId="54" xfId="0" applyNumberFormat="1" applyFont="1" applyFill="1" applyBorder="1" applyAlignment="1">
      <alignment horizontal="left" vertical="center"/>
    </xf>
    <xf numFmtId="0" fontId="13" fillId="0" borderId="4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176" fontId="13" fillId="0" borderId="53" xfId="0" applyNumberFormat="1" applyFont="1" applyFill="1" applyBorder="1" applyAlignment="1">
      <alignment horizontal="left" vertical="center"/>
    </xf>
    <xf numFmtId="176" fontId="13" fillId="0" borderId="53" xfId="0" applyNumberFormat="1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176" fontId="13" fillId="0" borderId="54" xfId="0" applyNumberFormat="1" applyFont="1" applyBorder="1" applyAlignment="1">
      <alignment horizontal="left" vertical="center"/>
    </xf>
    <xf numFmtId="0" fontId="13" fillId="5" borderId="53" xfId="0" applyFont="1" applyFill="1" applyBorder="1" applyAlignment="1">
      <alignment horizontal="center" vertical="center"/>
    </xf>
    <xf numFmtId="176" fontId="13" fillId="5" borderId="54" xfId="0" applyNumberFormat="1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_単価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S62"/>
  <sheetViews>
    <sheetView tabSelected="1" view="pageBreakPreview" zoomScale="115" zoomScaleNormal="130" zoomScaleSheetLayoutView="115" workbookViewId="0">
      <selection activeCell="Q15" sqref="Q15:AG15"/>
    </sheetView>
  </sheetViews>
  <sheetFormatPr defaultColWidth="1.25" defaultRowHeight="17.25" customHeight="1" outlineLevelCol="1" x14ac:dyDescent="0.15"/>
  <cols>
    <col min="1" max="1" width="0.75" style="1" customWidth="1"/>
    <col min="2" max="72" width="1.25" style="1" customWidth="1"/>
    <col min="73" max="73" width="0.75" style="1" customWidth="1"/>
    <col min="74" max="74" width="6.25" style="1" customWidth="1" outlineLevel="1"/>
    <col min="75" max="75" width="6.25" style="1" customWidth="1"/>
    <col min="76" max="76" width="2.875" style="2" customWidth="1"/>
    <col min="77" max="77" width="12.375" style="2" hidden="1" customWidth="1" outlineLevel="1"/>
    <col min="78" max="78" width="4.375" style="2" hidden="1" customWidth="1" outlineLevel="1"/>
    <col min="79" max="79" width="8" style="2" hidden="1" customWidth="1" outlineLevel="1"/>
    <col min="80" max="80" width="5.25" style="2" hidden="1" customWidth="1" outlineLevel="1"/>
    <col min="81" max="81" width="2.875" style="2" customWidth="1" collapsed="1"/>
    <col min="82" max="97" width="2.875" style="2" customWidth="1"/>
    <col min="98" max="16384" width="1.25" style="1"/>
  </cols>
  <sheetData>
    <row r="1" spans="1:80" ht="12" x14ac:dyDescent="0.15">
      <c r="BZ1" s="2" t="s">
        <v>505</v>
      </c>
      <c r="CA1" s="2" t="s">
        <v>639</v>
      </c>
      <c r="CB1" s="2" t="s">
        <v>640</v>
      </c>
    </row>
    <row r="2" spans="1:80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216" t="s">
        <v>0</v>
      </c>
      <c r="X2" s="216"/>
      <c r="Y2" s="216"/>
      <c r="Z2" s="216"/>
      <c r="AA2" s="216"/>
      <c r="AB2" s="216"/>
      <c r="AC2" s="216"/>
      <c r="AD2" s="216"/>
      <c r="AE2" s="216"/>
      <c r="AF2" s="217"/>
      <c r="AG2" s="217"/>
      <c r="AH2" s="217"/>
      <c r="AI2" s="217"/>
      <c r="AJ2" s="217"/>
      <c r="AK2" s="217"/>
      <c r="AL2" s="217"/>
      <c r="AM2" s="217"/>
      <c r="AN2" s="217"/>
      <c r="AO2" s="5"/>
      <c r="AP2" s="3"/>
      <c r="AQ2" s="216" t="s">
        <v>1</v>
      </c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8" t="str">
        <f>IF(BW53&gt;AF2,"ｵｰﾊﾞｰです。","ＯＫ")</f>
        <v>ＯＫ</v>
      </c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Y2" s="44" t="s">
        <v>2</v>
      </c>
      <c r="BZ2" s="45">
        <v>8</v>
      </c>
      <c r="CA2" s="45">
        <v>13</v>
      </c>
      <c r="CB2" s="46">
        <v>17</v>
      </c>
    </row>
    <row r="3" spans="1:80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216"/>
      <c r="X3" s="216"/>
      <c r="Y3" s="216"/>
      <c r="Z3" s="216"/>
      <c r="AA3" s="216"/>
      <c r="AB3" s="216"/>
      <c r="AC3" s="216"/>
      <c r="AD3" s="216"/>
      <c r="AE3" s="216"/>
      <c r="AF3" s="217"/>
      <c r="AG3" s="217"/>
      <c r="AH3" s="217"/>
      <c r="AI3" s="217"/>
      <c r="AJ3" s="217"/>
      <c r="AK3" s="217"/>
      <c r="AL3" s="217"/>
      <c r="AM3" s="217"/>
      <c r="AN3" s="217"/>
      <c r="AO3" s="5"/>
      <c r="AP3" s="3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Y3" s="47" t="s">
        <v>3</v>
      </c>
      <c r="BZ3" s="48">
        <v>9</v>
      </c>
      <c r="CA3" s="48">
        <v>14</v>
      </c>
      <c r="CB3" s="49">
        <v>18</v>
      </c>
    </row>
    <row r="4" spans="1:80" ht="15" customHeight="1" x14ac:dyDescent="0.15">
      <c r="B4" s="1" t="s">
        <v>9</v>
      </c>
      <c r="BY4" s="47" t="s">
        <v>4</v>
      </c>
      <c r="BZ4" s="48">
        <v>10</v>
      </c>
      <c r="CA4" s="48">
        <v>15</v>
      </c>
      <c r="CB4" s="49">
        <v>19</v>
      </c>
    </row>
    <row r="5" spans="1:80" ht="12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8"/>
      <c r="BY5" s="47" t="s">
        <v>30</v>
      </c>
      <c r="BZ5" s="48">
        <v>11</v>
      </c>
      <c r="CA5" s="48">
        <v>16</v>
      </c>
      <c r="CB5" s="49">
        <v>20</v>
      </c>
    </row>
    <row r="6" spans="1:80" ht="15" customHeight="1" x14ac:dyDescent="0.15">
      <c r="B6" s="228" t="s">
        <v>31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30"/>
      <c r="BY6" s="47" t="s">
        <v>5</v>
      </c>
      <c r="BZ6" s="48">
        <v>12</v>
      </c>
      <c r="CA6" s="48">
        <v>17</v>
      </c>
      <c r="CB6" s="49">
        <v>21</v>
      </c>
    </row>
    <row r="7" spans="1:80" ht="14.25" x14ac:dyDescent="0.15">
      <c r="B7" s="9"/>
      <c r="C7" s="10"/>
      <c r="Z7" s="11"/>
      <c r="AA7" s="11"/>
      <c r="AB7" s="231" t="s">
        <v>39</v>
      </c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11"/>
      <c r="AV7" s="11"/>
      <c r="AW7" s="3"/>
      <c r="AX7" s="3"/>
      <c r="AY7" s="232"/>
      <c r="AZ7" s="224"/>
      <c r="BA7" s="224"/>
      <c r="BB7" s="224"/>
      <c r="BC7" s="224"/>
      <c r="BD7" s="234"/>
      <c r="BE7" s="235"/>
      <c r="BF7" s="235"/>
      <c r="BG7" s="236"/>
      <c r="BH7" s="216" t="s">
        <v>40</v>
      </c>
      <c r="BI7" s="216"/>
      <c r="BJ7" s="234"/>
      <c r="BK7" s="235"/>
      <c r="BL7" s="235"/>
      <c r="BM7" s="236"/>
      <c r="BN7" s="237" t="s">
        <v>41</v>
      </c>
      <c r="BO7" s="238"/>
      <c r="BP7" s="238"/>
      <c r="BQ7" s="238"/>
      <c r="BR7" s="239"/>
      <c r="BT7" s="12"/>
      <c r="BY7" s="47" t="s">
        <v>6</v>
      </c>
      <c r="BZ7" s="48">
        <v>13</v>
      </c>
      <c r="CA7" s="48">
        <v>18</v>
      </c>
      <c r="CB7" s="49">
        <v>22</v>
      </c>
    </row>
    <row r="8" spans="1:80" ht="12" x14ac:dyDescent="0.15">
      <c r="B8" s="13"/>
      <c r="C8" s="3"/>
      <c r="AA8" s="14"/>
      <c r="AB8" s="14"/>
      <c r="AC8" s="14"/>
      <c r="AD8" s="14"/>
      <c r="AE8" s="14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14"/>
      <c r="AW8" s="14"/>
      <c r="AX8" s="14"/>
      <c r="AY8" s="233"/>
      <c r="AZ8" s="226"/>
      <c r="BA8" s="226"/>
      <c r="BB8" s="226"/>
      <c r="BC8" s="226"/>
      <c r="BD8" s="234"/>
      <c r="BE8" s="235"/>
      <c r="BF8" s="235"/>
      <c r="BG8" s="236"/>
      <c r="BH8" s="216"/>
      <c r="BI8" s="216"/>
      <c r="BJ8" s="234"/>
      <c r="BK8" s="235"/>
      <c r="BL8" s="235"/>
      <c r="BM8" s="236"/>
      <c r="BN8" s="240"/>
      <c r="BO8" s="241"/>
      <c r="BP8" s="241"/>
      <c r="BQ8" s="241"/>
      <c r="BR8" s="242"/>
      <c r="BT8" s="12"/>
      <c r="BY8" s="47" t="s">
        <v>7</v>
      </c>
      <c r="BZ8" s="48">
        <v>14</v>
      </c>
      <c r="CA8" s="48">
        <v>19</v>
      </c>
      <c r="CB8" s="49">
        <v>23</v>
      </c>
    </row>
    <row r="9" spans="1:80" ht="12" x14ac:dyDescent="0.15">
      <c r="B9" s="13"/>
      <c r="C9" s="3"/>
      <c r="AA9" s="14"/>
      <c r="AB9" s="14"/>
      <c r="AC9" s="14"/>
      <c r="AD9" s="14"/>
      <c r="AE9" s="14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T9" s="12"/>
      <c r="BY9" s="47" t="s">
        <v>8</v>
      </c>
      <c r="BZ9" s="48">
        <v>15</v>
      </c>
      <c r="CA9" s="48">
        <v>20</v>
      </c>
      <c r="CB9" s="49">
        <v>24</v>
      </c>
    </row>
    <row r="10" spans="1:80" ht="17.25" customHeight="1" x14ac:dyDescent="0.15">
      <c r="B10" s="13"/>
      <c r="D10" s="15"/>
      <c r="E10" s="201" t="s">
        <v>63</v>
      </c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6"/>
      <c r="T10" s="219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1"/>
      <c r="AJ10" s="3"/>
      <c r="AK10" s="3"/>
      <c r="AL10" s="17"/>
      <c r="AM10" s="222" t="s">
        <v>64</v>
      </c>
      <c r="AN10" s="222"/>
      <c r="AO10" s="222"/>
      <c r="AP10" s="222"/>
      <c r="AQ10" s="222"/>
      <c r="AR10" s="222"/>
      <c r="AS10" s="222"/>
      <c r="AT10" s="222"/>
      <c r="AU10" s="222"/>
      <c r="AV10" s="222"/>
      <c r="AW10" s="18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5"/>
      <c r="BT10" s="12"/>
      <c r="BY10" s="50" t="s">
        <v>72</v>
      </c>
      <c r="BZ10" s="51">
        <f>VLOOKUP(AX12,BY2:CA9,2,0)</f>
        <v>8</v>
      </c>
      <c r="CA10" s="51">
        <f>VLOOKUP($AX$12,BY2:CA9,3,0)</f>
        <v>13</v>
      </c>
      <c r="CB10" s="52">
        <f>VLOOKUP($AX$12,BY2:CB9,4,0)</f>
        <v>17</v>
      </c>
    </row>
    <row r="11" spans="1:80" ht="17.25" customHeight="1" x14ac:dyDescent="0.15">
      <c r="B11" s="13"/>
      <c r="D11" s="15"/>
      <c r="E11" s="201" t="s">
        <v>73</v>
      </c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6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19"/>
      <c r="AK11" s="19"/>
      <c r="AL11" s="20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1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7"/>
      <c r="BT11" s="12"/>
    </row>
    <row r="12" spans="1:80" ht="17.25" customHeight="1" x14ac:dyDescent="0.15">
      <c r="B12" s="13"/>
      <c r="D12" s="15"/>
      <c r="E12" s="201" t="s">
        <v>81</v>
      </c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6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19"/>
      <c r="AK12" s="19"/>
      <c r="AL12" s="22"/>
      <c r="AM12" s="203" t="s">
        <v>82</v>
      </c>
      <c r="AN12" s="203"/>
      <c r="AO12" s="203"/>
      <c r="AP12" s="203"/>
      <c r="AQ12" s="203"/>
      <c r="AR12" s="203"/>
      <c r="AS12" s="203"/>
      <c r="AT12" s="203"/>
      <c r="AU12" s="203"/>
      <c r="AV12" s="203"/>
      <c r="AW12" s="23"/>
      <c r="AX12" s="204" t="s">
        <v>2</v>
      </c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T12" s="12"/>
    </row>
    <row r="13" spans="1:80" ht="12.75" thickBot="1" x14ac:dyDescent="0.2">
      <c r="B13" s="13"/>
      <c r="BT13" s="12"/>
    </row>
    <row r="14" spans="1:80" ht="15" customHeight="1" thickBot="1" x14ac:dyDescent="0.2">
      <c r="B14" s="13"/>
      <c r="D14" s="205" t="s">
        <v>96</v>
      </c>
      <c r="E14" s="206"/>
      <c r="F14" s="211" t="s">
        <v>97</v>
      </c>
      <c r="G14" s="211"/>
      <c r="H14" s="211"/>
      <c r="I14" s="211"/>
      <c r="J14" s="211"/>
      <c r="K14" s="211"/>
      <c r="L14" s="211"/>
      <c r="M14" s="211"/>
      <c r="N14" s="211"/>
      <c r="O14" s="211"/>
      <c r="P14" s="212"/>
      <c r="Q14" s="213" t="s">
        <v>98</v>
      </c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2"/>
      <c r="AH14" s="214" t="s">
        <v>99</v>
      </c>
      <c r="AI14" s="214"/>
      <c r="AJ14" s="214"/>
      <c r="AK14" s="214"/>
      <c r="AL14" s="214"/>
      <c r="AM14" s="214"/>
      <c r="AN14" s="214"/>
      <c r="AO14" s="215" t="s">
        <v>100</v>
      </c>
      <c r="AP14" s="215"/>
      <c r="AQ14" s="215"/>
      <c r="AR14" s="215"/>
      <c r="AS14" s="215"/>
      <c r="AT14" s="215"/>
      <c r="AU14" s="215"/>
      <c r="AV14" s="214" t="s">
        <v>101</v>
      </c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3" t="s">
        <v>102</v>
      </c>
      <c r="BI14" s="211"/>
      <c r="BJ14" s="211"/>
      <c r="BK14" s="211"/>
      <c r="BL14" s="211"/>
      <c r="BM14" s="211"/>
      <c r="BN14" s="211"/>
      <c r="BO14" s="211"/>
      <c r="BP14" s="211"/>
      <c r="BQ14" s="211"/>
      <c r="BR14" s="212"/>
      <c r="BT14" s="12"/>
      <c r="BV14" s="24" t="s">
        <v>103</v>
      </c>
      <c r="BW14" s="25" t="s">
        <v>103</v>
      </c>
    </row>
    <row r="15" spans="1:80" ht="18" customHeight="1" x14ac:dyDescent="0.15">
      <c r="B15" s="13"/>
      <c r="D15" s="207"/>
      <c r="E15" s="208"/>
      <c r="F15" s="107" t="s">
        <v>110</v>
      </c>
      <c r="G15" s="108"/>
      <c r="H15" s="108"/>
      <c r="I15" s="108"/>
      <c r="J15" s="108"/>
      <c r="K15" s="108"/>
      <c r="L15" s="108"/>
      <c r="M15" s="108"/>
      <c r="N15" s="108"/>
      <c r="O15" s="108"/>
      <c r="P15" s="109"/>
      <c r="Q15" s="192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4"/>
      <c r="AH15" s="195">
        <f>IF(Q15="",0,VLOOKUP(Q15,'➀身体介護を伴わない移動支援・単一'!$A$4:$O$46,$BZ$10,0))</f>
        <v>0</v>
      </c>
      <c r="AI15" s="195"/>
      <c r="AJ15" s="195"/>
      <c r="AK15" s="195"/>
      <c r="AL15" s="195"/>
      <c r="AM15" s="195"/>
      <c r="AN15" s="195"/>
      <c r="AO15" s="140"/>
      <c r="AP15" s="141"/>
      <c r="AQ15" s="141"/>
      <c r="AR15" s="141"/>
      <c r="AS15" s="141"/>
      <c r="AT15" s="141"/>
      <c r="AU15" s="142"/>
      <c r="AV15" s="143">
        <f t="shared" ref="AV15:AV52" si="0">AH15*AO15</f>
        <v>0</v>
      </c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5"/>
      <c r="BH15" s="146"/>
      <c r="BI15" s="147"/>
      <c r="BJ15" s="147"/>
      <c r="BK15" s="147"/>
      <c r="BL15" s="147"/>
      <c r="BM15" s="147"/>
      <c r="BN15" s="147"/>
      <c r="BO15" s="147"/>
      <c r="BP15" s="147"/>
      <c r="BQ15" s="147"/>
      <c r="BR15" s="148"/>
      <c r="BT15" s="12"/>
      <c r="BV15" s="26">
        <f>IF(Q15="",0,VLOOKUP(Q15,'➀身体介護を伴わない移動支援・単一'!$A$4:$O$46,4,0))</f>
        <v>0</v>
      </c>
      <c r="BW15" s="26">
        <f>BV15*AO15</f>
        <v>0</v>
      </c>
    </row>
    <row r="16" spans="1:80" ht="18" customHeight="1" x14ac:dyDescent="0.15">
      <c r="B16" s="13"/>
      <c r="D16" s="207"/>
      <c r="E16" s="208"/>
      <c r="F16" s="186"/>
      <c r="G16" s="187"/>
      <c r="H16" s="187"/>
      <c r="I16" s="187"/>
      <c r="J16" s="187"/>
      <c r="K16" s="187"/>
      <c r="L16" s="187"/>
      <c r="M16" s="187"/>
      <c r="N16" s="187"/>
      <c r="O16" s="187"/>
      <c r="P16" s="188"/>
      <c r="Q16" s="178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80"/>
      <c r="AH16" s="185">
        <f>IF(Q16="",0,VLOOKUP(Q16,'➀身体介護を伴わない移動支援・単一'!$A$4:$O$46,$BZ$10,0))</f>
        <v>0</v>
      </c>
      <c r="AI16" s="185"/>
      <c r="AJ16" s="185"/>
      <c r="AK16" s="185"/>
      <c r="AL16" s="185"/>
      <c r="AM16" s="185"/>
      <c r="AN16" s="185"/>
      <c r="AO16" s="181"/>
      <c r="AP16" s="181"/>
      <c r="AQ16" s="181"/>
      <c r="AR16" s="181"/>
      <c r="AS16" s="181"/>
      <c r="AT16" s="181"/>
      <c r="AU16" s="181"/>
      <c r="AV16" s="198">
        <f t="shared" si="0"/>
        <v>0</v>
      </c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200"/>
      <c r="BH16" s="175"/>
      <c r="BI16" s="176"/>
      <c r="BJ16" s="176"/>
      <c r="BK16" s="176"/>
      <c r="BL16" s="176"/>
      <c r="BM16" s="176"/>
      <c r="BN16" s="176"/>
      <c r="BO16" s="176"/>
      <c r="BP16" s="176"/>
      <c r="BQ16" s="176"/>
      <c r="BR16" s="177"/>
      <c r="BT16" s="12"/>
      <c r="BV16" s="26">
        <f>IF(Q16="",0,VLOOKUP(Q16,'➀身体介護を伴わない移動支援・単一'!$A$4:$O$46,4,0))</f>
        <v>0</v>
      </c>
      <c r="BW16" s="27">
        <f t="shared" ref="BW16:BW53" si="1">BV16*AO16</f>
        <v>0</v>
      </c>
    </row>
    <row r="17" spans="2:75" ht="18" customHeight="1" x14ac:dyDescent="0.15">
      <c r="B17" s="13"/>
      <c r="D17" s="207"/>
      <c r="E17" s="208"/>
      <c r="F17" s="186"/>
      <c r="G17" s="187"/>
      <c r="H17" s="187"/>
      <c r="I17" s="187"/>
      <c r="J17" s="187"/>
      <c r="K17" s="187"/>
      <c r="L17" s="187"/>
      <c r="M17" s="187"/>
      <c r="N17" s="187"/>
      <c r="O17" s="187"/>
      <c r="P17" s="188"/>
      <c r="Q17" s="178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80"/>
      <c r="AH17" s="185">
        <f>IF(Q17="",0,VLOOKUP(Q17,'➀身体介護を伴わない移動支援・単一'!$A$4:$O$46,$BZ$10,0))</f>
        <v>0</v>
      </c>
      <c r="AI17" s="185"/>
      <c r="AJ17" s="185"/>
      <c r="AK17" s="185"/>
      <c r="AL17" s="185"/>
      <c r="AM17" s="185"/>
      <c r="AN17" s="185"/>
      <c r="AO17" s="181"/>
      <c r="AP17" s="181"/>
      <c r="AQ17" s="181"/>
      <c r="AR17" s="181"/>
      <c r="AS17" s="181"/>
      <c r="AT17" s="181"/>
      <c r="AU17" s="181"/>
      <c r="AV17" s="198">
        <f t="shared" si="0"/>
        <v>0</v>
      </c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200"/>
      <c r="BH17" s="175"/>
      <c r="BI17" s="176"/>
      <c r="BJ17" s="176"/>
      <c r="BK17" s="176"/>
      <c r="BL17" s="176"/>
      <c r="BM17" s="176"/>
      <c r="BN17" s="176"/>
      <c r="BO17" s="176"/>
      <c r="BP17" s="176"/>
      <c r="BQ17" s="176"/>
      <c r="BR17" s="177"/>
      <c r="BT17" s="12"/>
      <c r="BV17" s="26">
        <f>IF(Q17="",0,VLOOKUP(Q17,'➀身体介護を伴わない移動支援・単一'!$A$4:$O$46,4,0))</f>
        <v>0</v>
      </c>
      <c r="BW17" s="27">
        <f t="shared" si="1"/>
        <v>0</v>
      </c>
    </row>
    <row r="18" spans="2:75" ht="18" customHeight="1" x14ac:dyDescent="0.15">
      <c r="B18" s="13"/>
      <c r="D18" s="207"/>
      <c r="E18" s="208"/>
      <c r="F18" s="186"/>
      <c r="G18" s="187"/>
      <c r="H18" s="187"/>
      <c r="I18" s="187"/>
      <c r="J18" s="187"/>
      <c r="K18" s="187"/>
      <c r="L18" s="187"/>
      <c r="M18" s="187"/>
      <c r="N18" s="187"/>
      <c r="O18" s="187"/>
      <c r="P18" s="188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80"/>
      <c r="AH18" s="185">
        <f>IF(Q18="",0,VLOOKUP(Q18,'➀身体介護を伴わない移動支援・単一'!$A$4:$O$46,$BZ$10,0))</f>
        <v>0</v>
      </c>
      <c r="AI18" s="185"/>
      <c r="AJ18" s="185"/>
      <c r="AK18" s="185"/>
      <c r="AL18" s="185"/>
      <c r="AM18" s="185"/>
      <c r="AN18" s="185"/>
      <c r="AO18" s="181"/>
      <c r="AP18" s="181"/>
      <c r="AQ18" s="181"/>
      <c r="AR18" s="181"/>
      <c r="AS18" s="181"/>
      <c r="AT18" s="181"/>
      <c r="AU18" s="181"/>
      <c r="AV18" s="198">
        <f t="shared" si="0"/>
        <v>0</v>
      </c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200"/>
      <c r="BH18" s="175"/>
      <c r="BI18" s="176"/>
      <c r="BJ18" s="176"/>
      <c r="BK18" s="176"/>
      <c r="BL18" s="176"/>
      <c r="BM18" s="176"/>
      <c r="BN18" s="176"/>
      <c r="BO18" s="176"/>
      <c r="BP18" s="176"/>
      <c r="BQ18" s="176"/>
      <c r="BR18" s="177"/>
      <c r="BT18" s="12"/>
      <c r="BV18" s="26">
        <f>IF(Q18="",0,VLOOKUP(Q18,'➀身体介護を伴わない移動支援・単一'!$A$4:$O$46,4,0))</f>
        <v>0</v>
      </c>
      <c r="BW18" s="27">
        <f t="shared" si="1"/>
        <v>0</v>
      </c>
    </row>
    <row r="19" spans="2:75" ht="18" customHeight="1" x14ac:dyDescent="0.15">
      <c r="B19" s="13"/>
      <c r="D19" s="207"/>
      <c r="E19" s="208"/>
      <c r="F19" s="186"/>
      <c r="G19" s="187"/>
      <c r="H19" s="187"/>
      <c r="I19" s="187"/>
      <c r="J19" s="187"/>
      <c r="K19" s="187"/>
      <c r="L19" s="187"/>
      <c r="M19" s="187"/>
      <c r="N19" s="187"/>
      <c r="O19" s="187"/>
      <c r="P19" s="188"/>
      <c r="Q19" s="178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80"/>
      <c r="AH19" s="185">
        <f>IF(Q19="",0,VLOOKUP(Q19,'➀身体介護を伴わない移動支援・単一'!$A$4:$O$46,$BZ$10,0))</f>
        <v>0</v>
      </c>
      <c r="AI19" s="185"/>
      <c r="AJ19" s="185"/>
      <c r="AK19" s="185"/>
      <c r="AL19" s="185"/>
      <c r="AM19" s="185"/>
      <c r="AN19" s="185"/>
      <c r="AO19" s="181"/>
      <c r="AP19" s="181"/>
      <c r="AQ19" s="181"/>
      <c r="AR19" s="181"/>
      <c r="AS19" s="181"/>
      <c r="AT19" s="181"/>
      <c r="AU19" s="181"/>
      <c r="AV19" s="198">
        <f t="shared" si="0"/>
        <v>0</v>
      </c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200"/>
      <c r="BH19" s="175"/>
      <c r="BI19" s="176"/>
      <c r="BJ19" s="176"/>
      <c r="BK19" s="176"/>
      <c r="BL19" s="176"/>
      <c r="BM19" s="176"/>
      <c r="BN19" s="176"/>
      <c r="BO19" s="176"/>
      <c r="BP19" s="176"/>
      <c r="BQ19" s="176"/>
      <c r="BR19" s="177"/>
      <c r="BT19" s="12"/>
      <c r="BV19" s="26">
        <f>IF(Q19="",0,VLOOKUP(Q19,'➀身体介護を伴わない移動支援・単一'!$A$4:$O$46,4,0))</f>
        <v>0</v>
      </c>
      <c r="BW19" s="27">
        <f t="shared" si="1"/>
        <v>0</v>
      </c>
    </row>
    <row r="20" spans="2:75" ht="18" customHeight="1" x14ac:dyDescent="0.15">
      <c r="B20" s="13"/>
      <c r="D20" s="207"/>
      <c r="E20" s="208"/>
      <c r="F20" s="186"/>
      <c r="G20" s="187"/>
      <c r="H20" s="187"/>
      <c r="I20" s="187"/>
      <c r="J20" s="187"/>
      <c r="K20" s="187"/>
      <c r="L20" s="187"/>
      <c r="M20" s="187"/>
      <c r="N20" s="187"/>
      <c r="O20" s="187"/>
      <c r="P20" s="188"/>
      <c r="Q20" s="178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80"/>
      <c r="AH20" s="185">
        <f>IF(Q20="",0,VLOOKUP(Q20,'➀身体介護を伴わない移動支援・単一'!$A$4:$O$46,$BZ$10,0))</f>
        <v>0</v>
      </c>
      <c r="AI20" s="185"/>
      <c r="AJ20" s="185"/>
      <c r="AK20" s="185"/>
      <c r="AL20" s="185"/>
      <c r="AM20" s="185"/>
      <c r="AN20" s="185"/>
      <c r="AO20" s="181"/>
      <c r="AP20" s="181"/>
      <c r="AQ20" s="181"/>
      <c r="AR20" s="181"/>
      <c r="AS20" s="181"/>
      <c r="AT20" s="181"/>
      <c r="AU20" s="181"/>
      <c r="AV20" s="198">
        <f t="shared" si="0"/>
        <v>0</v>
      </c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200"/>
      <c r="BH20" s="175"/>
      <c r="BI20" s="176"/>
      <c r="BJ20" s="176"/>
      <c r="BK20" s="176"/>
      <c r="BL20" s="176"/>
      <c r="BM20" s="176"/>
      <c r="BN20" s="176"/>
      <c r="BO20" s="176"/>
      <c r="BP20" s="176"/>
      <c r="BQ20" s="176"/>
      <c r="BR20" s="177"/>
      <c r="BT20" s="12"/>
      <c r="BV20" s="26">
        <f>IF(Q20="",0,VLOOKUP(Q20,'➀身体介護を伴わない移動支援・単一'!$A$4:$O$46,4,0))</f>
        <v>0</v>
      </c>
      <c r="BW20" s="27">
        <f t="shared" si="1"/>
        <v>0</v>
      </c>
    </row>
    <row r="21" spans="2:75" ht="18" customHeight="1" x14ac:dyDescent="0.15">
      <c r="B21" s="13"/>
      <c r="D21" s="207"/>
      <c r="E21" s="208"/>
      <c r="F21" s="186"/>
      <c r="G21" s="187"/>
      <c r="H21" s="187"/>
      <c r="I21" s="187"/>
      <c r="J21" s="187"/>
      <c r="K21" s="187"/>
      <c r="L21" s="187"/>
      <c r="M21" s="187"/>
      <c r="N21" s="187"/>
      <c r="O21" s="187"/>
      <c r="P21" s="188"/>
      <c r="Q21" s="178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80"/>
      <c r="AH21" s="185">
        <f>IF(Q21="",0,VLOOKUP(Q21,'➀身体介護を伴わない移動支援・単一'!$A$4:$O$46,$BZ$10,0))</f>
        <v>0</v>
      </c>
      <c r="AI21" s="185"/>
      <c r="AJ21" s="185"/>
      <c r="AK21" s="185"/>
      <c r="AL21" s="185"/>
      <c r="AM21" s="185"/>
      <c r="AN21" s="185"/>
      <c r="AO21" s="181"/>
      <c r="AP21" s="181"/>
      <c r="AQ21" s="181"/>
      <c r="AR21" s="181"/>
      <c r="AS21" s="181"/>
      <c r="AT21" s="181"/>
      <c r="AU21" s="181"/>
      <c r="AV21" s="198">
        <f t="shared" si="0"/>
        <v>0</v>
      </c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200"/>
      <c r="BH21" s="175"/>
      <c r="BI21" s="176"/>
      <c r="BJ21" s="176"/>
      <c r="BK21" s="176"/>
      <c r="BL21" s="176"/>
      <c r="BM21" s="176"/>
      <c r="BN21" s="176"/>
      <c r="BO21" s="176"/>
      <c r="BP21" s="176"/>
      <c r="BQ21" s="176"/>
      <c r="BR21" s="177"/>
      <c r="BT21" s="12"/>
      <c r="BV21" s="26">
        <f>IF(Q21="",0,VLOOKUP(Q21,'➀身体介護を伴わない移動支援・単一'!$A$4:$O$46,4,0))</f>
        <v>0</v>
      </c>
      <c r="BW21" s="27">
        <f t="shared" si="1"/>
        <v>0</v>
      </c>
    </row>
    <row r="22" spans="2:75" ht="18" customHeight="1" x14ac:dyDescent="0.15">
      <c r="B22" s="13"/>
      <c r="D22" s="207"/>
      <c r="E22" s="208"/>
      <c r="F22" s="186"/>
      <c r="G22" s="187"/>
      <c r="H22" s="187"/>
      <c r="I22" s="187"/>
      <c r="J22" s="187"/>
      <c r="K22" s="187"/>
      <c r="L22" s="187"/>
      <c r="M22" s="187"/>
      <c r="N22" s="187"/>
      <c r="O22" s="187"/>
      <c r="P22" s="188"/>
      <c r="Q22" s="178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80"/>
      <c r="AH22" s="185">
        <f>IF(Q22="",0,VLOOKUP(Q22,'➀身体介護を伴わない移動支援・単一'!$A$4:$O$46,$BZ$10,0))</f>
        <v>0</v>
      </c>
      <c r="AI22" s="185"/>
      <c r="AJ22" s="185"/>
      <c r="AK22" s="185"/>
      <c r="AL22" s="185"/>
      <c r="AM22" s="185"/>
      <c r="AN22" s="185"/>
      <c r="AO22" s="181"/>
      <c r="AP22" s="181"/>
      <c r="AQ22" s="181"/>
      <c r="AR22" s="181"/>
      <c r="AS22" s="181"/>
      <c r="AT22" s="181"/>
      <c r="AU22" s="181"/>
      <c r="AV22" s="198">
        <f t="shared" si="0"/>
        <v>0</v>
      </c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200"/>
      <c r="BH22" s="175"/>
      <c r="BI22" s="176"/>
      <c r="BJ22" s="176"/>
      <c r="BK22" s="176"/>
      <c r="BL22" s="176"/>
      <c r="BM22" s="176"/>
      <c r="BN22" s="176"/>
      <c r="BO22" s="176"/>
      <c r="BP22" s="176"/>
      <c r="BQ22" s="176"/>
      <c r="BR22" s="177"/>
      <c r="BT22" s="12"/>
      <c r="BV22" s="26">
        <f>IF(Q22="",0,VLOOKUP(Q22,'➀身体介護を伴わない移動支援・単一'!$A$4:$O$46,4,0))</f>
        <v>0</v>
      </c>
      <c r="BW22" s="27">
        <f t="shared" si="1"/>
        <v>0</v>
      </c>
    </row>
    <row r="23" spans="2:75" ht="18" customHeight="1" x14ac:dyDescent="0.15">
      <c r="B23" s="13"/>
      <c r="D23" s="207"/>
      <c r="E23" s="208"/>
      <c r="F23" s="186"/>
      <c r="G23" s="187"/>
      <c r="H23" s="187"/>
      <c r="I23" s="187"/>
      <c r="J23" s="187"/>
      <c r="K23" s="187"/>
      <c r="L23" s="187"/>
      <c r="M23" s="187"/>
      <c r="N23" s="187"/>
      <c r="O23" s="187"/>
      <c r="P23" s="188"/>
      <c r="Q23" s="178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80"/>
      <c r="AH23" s="185">
        <f>IF(Q23="",0,VLOOKUP(Q23,'➀身体介護を伴わない移動支援・単一'!$A$4:$O$46,$BZ$10,0))</f>
        <v>0</v>
      </c>
      <c r="AI23" s="185"/>
      <c r="AJ23" s="185"/>
      <c r="AK23" s="185"/>
      <c r="AL23" s="185"/>
      <c r="AM23" s="185"/>
      <c r="AN23" s="185"/>
      <c r="AO23" s="181"/>
      <c r="AP23" s="181"/>
      <c r="AQ23" s="181"/>
      <c r="AR23" s="181"/>
      <c r="AS23" s="181"/>
      <c r="AT23" s="181"/>
      <c r="AU23" s="181"/>
      <c r="AV23" s="185">
        <f t="shared" si="0"/>
        <v>0</v>
      </c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75"/>
      <c r="BI23" s="176"/>
      <c r="BJ23" s="176"/>
      <c r="BK23" s="176"/>
      <c r="BL23" s="176"/>
      <c r="BM23" s="176"/>
      <c r="BN23" s="176"/>
      <c r="BO23" s="176"/>
      <c r="BP23" s="176"/>
      <c r="BQ23" s="176"/>
      <c r="BR23" s="177"/>
      <c r="BT23" s="12"/>
      <c r="BV23" s="26">
        <f>IF(Q23="",0,VLOOKUP(Q23,'➀身体介護を伴わない移動支援・単一'!$A$4:$O$46,4,0))</f>
        <v>0</v>
      </c>
      <c r="BW23" s="27">
        <f t="shared" si="1"/>
        <v>0</v>
      </c>
    </row>
    <row r="24" spans="2:75" ht="18" customHeight="1" x14ac:dyDescent="0.15">
      <c r="B24" s="13"/>
      <c r="D24" s="207"/>
      <c r="E24" s="208"/>
      <c r="F24" s="186"/>
      <c r="G24" s="187"/>
      <c r="H24" s="187"/>
      <c r="I24" s="187"/>
      <c r="J24" s="187"/>
      <c r="K24" s="187"/>
      <c r="L24" s="187"/>
      <c r="M24" s="187"/>
      <c r="N24" s="187"/>
      <c r="O24" s="187"/>
      <c r="P24" s="188"/>
      <c r="Q24" s="178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80"/>
      <c r="AH24" s="185">
        <f>IF(Q24="",0,VLOOKUP(Q24,'➀身体介護を伴わない移動支援・単一'!$A$4:$O$46,$BZ$10,0))</f>
        <v>0</v>
      </c>
      <c r="AI24" s="185"/>
      <c r="AJ24" s="185"/>
      <c r="AK24" s="185"/>
      <c r="AL24" s="185"/>
      <c r="AM24" s="185"/>
      <c r="AN24" s="185"/>
      <c r="AO24" s="181"/>
      <c r="AP24" s="181"/>
      <c r="AQ24" s="181"/>
      <c r="AR24" s="181"/>
      <c r="AS24" s="181"/>
      <c r="AT24" s="181"/>
      <c r="AU24" s="181"/>
      <c r="AV24" s="185">
        <f t="shared" si="0"/>
        <v>0</v>
      </c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75"/>
      <c r="BI24" s="176"/>
      <c r="BJ24" s="176"/>
      <c r="BK24" s="176"/>
      <c r="BL24" s="176"/>
      <c r="BM24" s="176"/>
      <c r="BN24" s="176"/>
      <c r="BO24" s="176"/>
      <c r="BP24" s="176"/>
      <c r="BQ24" s="176"/>
      <c r="BR24" s="177"/>
      <c r="BT24" s="12"/>
      <c r="BV24" s="26">
        <f>IF(Q24="",0,VLOOKUP(Q24,'➀身体介護を伴わない移動支援・単一'!$A$4:$O$46,4,0))</f>
        <v>0</v>
      </c>
      <c r="BW24" s="27">
        <f t="shared" si="1"/>
        <v>0</v>
      </c>
    </row>
    <row r="25" spans="2:75" ht="18" customHeight="1" x14ac:dyDescent="0.15">
      <c r="B25" s="13"/>
      <c r="D25" s="207"/>
      <c r="E25" s="208"/>
      <c r="F25" s="186"/>
      <c r="G25" s="187"/>
      <c r="H25" s="187"/>
      <c r="I25" s="187"/>
      <c r="J25" s="187"/>
      <c r="K25" s="187"/>
      <c r="L25" s="187"/>
      <c r="M25" s="187"/>
      <c r="N25" s="187"/>
      <c r="O25" s="187"/>
      <c r="P25" s="188"/>
      <c r="Q25" s="178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80"/>
      <c r="AH25" s="185">
        <f>IF(Q25="",0,VLOOKUP(Q25,'➀身体介護を伴わない移動支援・単一'!$A$4:$O$46,$BZ$10,0))</f>
        <v>0</v>
      </c>
      <c r="AI25" s="185"/>
      <c r="AJ25" s="185"/>
      <c r="AK25" s="185"/>
      <c r="AL25" s="185"/>
      <c r="AM25" s="185"/>
      <c r="AN25" s="185"/>
      <c r="AO25" s="181"/>
      <c r="AP25" s="181"/>
      <c r="AQ25" s="181"/>
      <c r="AR25" s="181"/>
      <c r="AS25" s="181"/>
      <c r="AT25" s="181"/>
      <c r="AU25" s="181"/>
      <c r="AV25" s="185">
        <f t="shared" si="0"/>
        <v>0</v>
      </c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75"/>
      <c r="BI25" s="176"/>
      <c r="BJ25" s="176"/>
      <c r="BK25" s="176"/>
      <c r="BL25" s="176"/>
      <c r="BM25" s="176"/>
      <c r="BN25" s="176"/>
      <c r="BO25" s="176"/>
      <c r="BP25" s="176"/>
      <c r="BQ25" s="176"/>
      <c r="BR25" s="177"/>
      <c r="BT25" s="12"/>
      <c r="BV25" s="26">
        <f>IF(Q25="",0,VLOOKUP(Q25,'➀身体介護を伴わない移動支援・単一'!$A$4:$O$46,4,0))</f>
        <v>0</v>
      </c>
      <c r="BW25" s="27">
        <f t="shared" si="1"/>
        <v>0</v>
      </c>
    </row>
    <row r="26" spans="2:75" ht="18" customHeight="1" x14ac:dyDescent="0.15">
      <c r="B26" s="13"/>
      <c r="D26" s="207"/>
      <c r="E26" s="208"/>
      <c r="F26" s="186"/>
      <c r="G26" s="187"/>
      <c r="H26" s="187"/>
      <c r="I26" s="187"/>
      <c r="J26" s="187"/>
      <c r="K26" s="187"/>
      <c r="L26" s="187"/>
      <c r="M26" s="187"/>
      <c r="N26" s="187"/>
      <c r="O26" s="187"/>
      <c r="P26" s="188"/>
      <c r="Q26" s="178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80"/>
      <c r="AH26" s="185">
        <f>IF(Q26="",0,VLOOKUP(Q26,'➀身体介護を伴わない移動支援・単一'!$A$4:$O$46,$BZ$10,0))</f>
        <v>0</v>
      </c>
      <c r="AI26" s="185"/>
      <c r="AJ26" s="185"/>
      <c r="AK26" s="185"/>
      <c r="AL26" s="185"/>
      <c r="AM26" s="185"/>
      <c r="AN26" s="185"/>
      <c r="AO26" s="181"/>
      <c r="AP26" s="181"/>
      <c r="AQ26" s="181"/>
      <c r="AR26" s="181"/>
      <c r="AS26" s="181"/>
      <c r="AT26" s="181"/>
      <c r="AU26" s="181"/>
      <c r="AV26" s="185">
        <f t="shared" si="0"/>
        <v>0</v>
      </c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75"/>
      <c r="BI26" s="176"/>
      <c r="BJ26" s="176"/>
      <c r="BK26" s="176"/>
      <c r="BL26" s="176"/>
      <c r="BM26" s="176"/>
      <c r="BN26" s="176"/>
      <c r="BO26" s="176"/>
      <c r="BP26" s="176"/>
      <c r="BQ26" s="176"/>
      <c r="BR26" s="177"/>
      <c r="BT26" s="12"/>
      <c r="BV26" s="26">
        <f>IF(Q26="",0,VLOOKUP(Q26,'➀身体介護を伴わない移動支援・単一'!$A$4:$O$46,4,0))</f>
        <v>0</v>
      </c>
      <c r="BW26" s="27">
        <f t="shared" si="1"/>
        <v>0</v>
      </c>
    </row>
    <row r="27" spans="2:75" ht="18" customHeight="1" x14ac:dyDescent="0.15">
      <c r="B27" s="13"/>
      <c r="D27" s="207"/>
      <c r="E27" s="208"/>
      <c r="F27" s="186"/>
      <c r="G27" s="187"/>
      <c r="H27" s="187"/>
      <c r="I27" s="187"/>
      <c r="J27" s="187"/>
      <c r="K27" s="187"/>
      <c r="L27" s="187"/>
      <c r="M27" s="187"/>
      <c r="N27" s="187"/>
      <c r="O27" s="187"/>
      <c r="P27" s="188"/>
      <c r="Q27" s="178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80"/>
      <c r="AH27" s="185">
        <f>IF(Q27="",0,VLOOKUP(Q27,'➀身体介護を伴わない移動支援・単一'!$A$4:$O$46,$BZ$10,0))</f>
        <v>0</v>
      </c>
      <c r="AI27" s="185"/>
      <c r="AJ27" s="185"/>
      <c r="AK27" s="185"/>
      <c r="AL27" s="185"/>
      <c r="AM27" s="185"/>
      <c r="AN27" s="185"/>
      <c r="AO27" s="181"/>
      <c r="AP27" s="181"/>
      <c r="AQ27" s="181"/>
      <c r="AR27" s="181"/>
      <c r="AS27" s="181"/>
      <c r="AT27" s="181"/>
      <c r="AU27" s="181"/>
      <c r="AV27" s="185">
        <f t="shared" si="0"/>
        <v>0</v>
      </c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75"/>
      <c r="BI27" s="176"/>
      <c r="BJ27" s="176"/>
      <c r="BK27" s="176"/>
      <c r="BL27" s="176"/>
      <c r="BM27" s="176"/>
      <c r="BN27" s="176"/>
      <c r="BO27" s="176"/>
      <c r="BP27" s="176"/>
      <c r="BQ27" s="176"/>
      <c r="BR27" s="177"/>
      <c r="BT27" s="12"/>
      <c r="BV27" s="26">
        <f>IF(Q27="",0,VLOOKUP(Q27,'➀身体介護を伴わない移動支援・単一'!$A$4:$O$46,4,0))</f>
        <v>0</v>
      </c>
      <c r="BW27" s="27">
        <f t="shared" si="1"/>
        <v>0</v>
      </c>
    </row>
    <row r="28" spans="2:75" ht="18" customHeight="1" x14ac:dyDescent="0.15">
      <c r="B28" s="13"/>
      <c r="D28" s="207"/>
      <c r="E28" s="208"/>
      <c r="F28" s="186"/>
      <c r="G28" s="187"/>
      <c r="H28" s="187"/>
      <c r="I28" s="187"/>
      <c r="J28" s="187"/>
      <c r="K28" s="187"/>
      <c r="L28" s="187"/>
      <c r="M28" s="187"/>
      <c r="N28" s="187"/>
      <c r="O28" s="187"/>
      <c r="P28" s="188"/>
      <c r="Q28" s="178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80"/>
      <c r="AH28" s="185">
        <f>IF(Q28="",0,VLOOKUP(Q28,'➀身体介護を伴わない移動支援・単一'!$A$4:$O$46,$BZ$10,0))</f>
        <v>0</v>
      </c>
      <c r="AI28" s="185"/>
      <c r="AJ28" s="185"/>
      <c r="AK28" s="185"/>
      <c r="AL28" s="185"/>
      <c r="AM28" s="185"/>
      <c r="AN28" s="185"/>
      <c r="AO28" s="181"/>
      <c r="AP28" s="181"/>
      <c r="AQ28" s="181"/>
      <c r="AR28" s="181"/>
      <c r="AS28" s="181"/>
      <c r="AT28" s="181"/>
      <c r="AU28" s="181"/>
      <c r="AV28" s="185">
        <f t="shared" si="0"/>
        <v>0</v>
      </c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75"/>
      <c r="BI28" s="176"/>
      <c r="BJ28" s="176"/>
      <c r="BK28" s="176"/>
      <c r="BL28" s="176"/>
      <c r="BM28" s="176"/>
      <c r="BN28" s="176"/>
      <c r="BO28" s="176"/>
      <c r="BP28" s="176"/>
      <c r="BQ28" s="176"/>
      <c r="BR28" s="177"/>
      <c r="BT28" s="12"/>
      <c r="BV28" s="26">
        <f>IF(Q28="",0,VLOOKUP(Q28,'➀身体介護を伴わない移動支援・単一'!$A$4:$O$46,4,0))</f>
        <v>0</v>
      </c>
      <c r="BW28" s="27">
        <f t="shared" si="1"/>
        <v>0</v>
      </c>
    </row>
    <row r="29" spans="2:75" ht="18" customHeight="1" x14ac:dyDescent="0.15">
      <c r="B29" s="13"/>
      <c r="D29" s="207"/>
      <c r="E29" s="208"/>
      <c r="F29" s="137"/>
      <c r="G29" s="138"/>
      <c r="H29" s="138"/>
      <c r="I29" s="138"/>
      <c r="J29" s="138"/>
      <c r="K29" s="138"/>
      <c r="L29" s="138"/>
      <c r="M29" s="138"/>
      <c r="N29" s="138"/>
      <c r="O29" s="138"/>
      <c r="P29" s="139"/>
      <c r="Q29" s="170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  <c r="AH29" s="190">
        <f>IF(Q29="",0,VLOOKUP(Q29,'➀身体介護を伴わない移動支援・単一'!$A$4:$O$46,$BZ$10,0))</f>
        <v>0</v>
      </c>
      <c r="AI29" s="190"/>
      <c r="AJ29" s="190"/>
      <c r="AK29" s="190"/>
      <c r="AL29" s="190"/>
      <c r="AM29" s="190"/>
      <c r="AN29" s="190"/>
      <c r="AO29" s="173"/>
      <c r="AP29" s="173"/>
      <c r="AQ29" s="173"/>
      <c r="AR29" s="173"/>
      <c r="AS29" s="173"/>
      <c r="AT29" s="173"/>
      <c r="AU29" s="173"/>
      <c r="AV29" s="174">
        <f t="shared" si="0"/>
        <v>0</v>
      </c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04"/>
      <c r="BI29" s="105"/>
      <c r="BJ29" s="105"/>
      <c r="BK29" s="105"/>
      <c r="BL29" s="105"/>
      <c r="BM29" s="105"/>
      <c r="BN29" s="105"/>
      <c r="BO29" s="105"/>
      <c r="BP29" s="105"/>
      <c r="BQ29" s="105"/>
      <c r="BR29" s="106"/>
      <c r="BT29" s="12"/>
      <c r="BV29" s="26">
        <f>IF(Q29="",0,VLOOKUP(Q29,'➀身体介護を伴わない移動支援・単一'!$A$4:$O$46,4,0))</f>
        <v>0</v>
      </c>
      <c r="BW29" s="27">
        <f t="shared" si="1"/>
        <v>0</v>
      </c>
    </row>
    <row r="30" spans="2:75" ht="18" customHeight="1" x14ac:dyDescent="0.15">
      <c r="B30" s="13"/>
      <c r="D30" s="207"/>
      <c r="E30" s="208"/>
      <c r="F30" s="107" t="s">
        <v>204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9"/>
      <c r="Q30" s="192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4"/>
      <c r="AH30" s="195">
        <f>IF(Q30="",0,VLOOKUP(Q30,'➀身体介護を伴わない移動支援・単一'!$A$4:$O$46,$BZ$10,0))</f>
        <v>0</v>
      </c>
      <c r="AI30" s="195"/>
      <c r="AJ30" s="195"/>
      <c r="AK30" s="195"/>
      <c r="AL30" s="195"/>
      <c r="AM30" s="195"/>
      <c r="AN30" s="195"/>
      <c r="AO30" s="196"/>
      <c r="AP30" s="196"/>
      <c r="AQ30" s="196"/>
      <c r="AR30" s="196"/>
      <c r="AS30" s="196"/>
      <c r="AT30" s="196"/>
      <c r="AU30" s="196"/>
      <c r="AV30" s="197">
        <f t="shared" si="0"/>
        <v>0</v>
      </c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46"/>
      <c r="BI30" s="147"/>
      <c r="BJ30" s="147"/>
      <c r="BK30" s="147"/>
      <c r="BL30" s="147"/>
      <c r="BM30" s="147"/>
      <c r="BN30" s="147"/>
      <c r="BO30" s="147"/>
      <c r="BP30" s="147"/>
      <c r="BQ30" s="147"/>
      <c r="BR30" s="148"/>
      <c r="BT30" s="12"/>
      <c r="BV30" s="26">
        <f>IF(Q30="",0,VLOOKUP(Q30,'➀身体介護を伴わない移動支援・単一'!$A$4:$O$46,4,0))</f>
        <v>0</v>
      </c>
      <c r="BW30" s="27">
        <f t="shared" si="1"/>
        <v>0</v>
      </c>
    </row>
    <row r="31" spans="2:75" ht="18" customHeight="1" x14ac:dyDescent="0.15">
      <c r="B31" s="13"/>
      <c r="D31" s="207"/>
      <c r="E31" s="208"/>
      <c r="F31" s="186"/>
      <c r="G31" s="187"/>
      <c r="H31" s="187"/>
      <c r="I31" s="187"/>
      <c r="J31" s="187"/>
      <c r="K31" s="187"/>
      <c r="L31" s="187"/>
      <c r="M31" s="187"/>
      <c r="N31" s="187"/>
      <c r="O31" s="187"/>
      <c r="P31" s="188"/>
      <c r="Q31" s="178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80"/>
      <c r="AH31" s="185">
        <f>IF(Q31="",0,VLOOKUP(Q31,'➀身体介護を伴わない移動支援・単一'!$A$4:$O$46,$BZ$10,0))</f>
        <v>0</v>
      </c>
      <c r="AI31" s="185"/>
      <c r="AJ31" s="185"/>
      <c r="AK31" s="185"/>
      <c r="AL31" s="185"/>
      <c r="AM31" s="185"/>
      <c r="AN31" s="185"/>
      <c r="AO31" s="181"/>
      <c r="AP31" s="181"/>
      <c r="AQ31" s="181"/>
      <c r="AR31" s="181"/>
      <c r="AS31" s="181"/>
      <c r="AT31" s="181"/>
      <c r="AU31" s="181"/>
      <c r="AV31" s="185">
        <f t="shared" si="0"/>
        <v>0</v>
      </c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75"/>
      <c r="BI31" s="176"/>
      <c r="BJ31" s="176"/>
      <c r="BK31" s="176"/>
      <c r="BL31" s="176"/>
      <c r="BM31" s="176"/>
      <c r="BN31" s="176"/>
      <c r="BO31" s="176"/>
      <c r="BP31" s="176"/>
      <c r="BQ31" s="176"/>
      <c r="BR31" s="177"/>
      <c r="BT31" s="12"/>
      <c r="BV31" s="26">
        <f>IF(Q31="",0,VLOOKUP(Q31,'➀身体介護を伴わない移動支援・単一'!$A$4:$O$46,4,0))</f>
        <v>0</v>
      </c>
      <c r="BW31" s="27">
        <f t="shared" si="1"/>
        <v>0</v>
      </c>
    </row>
    <row r="32" spans="2:75" ht="18" customHeight="1" x14ac:dyDescent="0.15">
      <c r="B32" s="13"/>
      <c r="D32" s="207"/>
      <c r="E32" s="208"/>
      <c r="F32" s="186"/>
      <c r="G32" s="187"/>
      <c r="H32" s="187"/>
      <c r="I32" s="187"/>
      <c r="J32" s="187"/>
      <c r="K32" s="187"/>
      <c r="L32" s="187"/>
      <c r="M32" s="187"/>
      <c r="N32" s="187"/>
      <c r="O32" s="187"/>
      <c r="P32" s="188"/>
      <c r="Q32" s="178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80"/>
      <c r="AH32" s="185">
        <f>IF(Q32="",0,VLOOKUP(Q32,'➀身体介護を伴わない移動支援・単一'!$A$4:$O$46,$BZ$10,0))</f>
        <v>0</v>
      </c>
      <c r="AI32" s="185"/>
      <c r="AJ32" s="185"/>
      <c r="AK32" s="185"/>
      <c r="AL32" s="185"/>
      <c r="AM32" s="185"/>
      <c r="AN32" s="185"/>
      <c r="AO32" s="181"/>
      <c r="AP32" s="181"/>
      <c r="AQ32" s="181"/>
      <c r="AR32" s="181"/>
      <c r="AS32" s="181"/>
      <c r="AT32" s="181"/>
      <c r="AU32" s="181"/>
      <c r="AV32" s="185">
        <f t="shared" si="0"/>
        <v>0</v>
      </c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75"/>
      <c r="BI32" s="176"/>
      <c r="BJ32" s="176"/>
      <c r="BK32" s="176"/>
      <c r="BL32" s="176"/>
      <c r="BM32" s="176"/>
      <c r="BN32" s="176"/>
      <c r="BO32" s="176"/>
      <c r="BP32" s="176"/>
      <c r="BQ32" s="176"/>
      <c r="BR32" s="177"/>
      <c r="BT32" s="12"/>
      <c r="BV32" s="26">
        <f>IF(Q32="",0,VLOOKUP(Q32,'➀身体介護を伴わない移動支援・単一'!$A$4:$O$46,4,0))</f>
        <v>0</v>
      </c>
      <c r="BW32" s="27">
        <f t="shared" si="1"/>
        <v>0</v>
      </c>
    </row>
    <row r="33" spans="2:75" ht="18" customHeight="1" x14ac:dyDescent="0.15">
      <c r="B33" s="13"/>
      <c r="D33" s="207"/>
      <c r="E33" s="208"/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Q33" s="178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80"/>
      <c r="AH33" s="185">
        <f>IF(Q33="",0,VLOOKUP(Q33,'➀身体介護を伴わない移動支援・単一'!$A$4:$O$46,$BZ$10,0))</f>
        <v>0</v>
      </c>
      <c r="AI33" s="185"/>
      <c r="AJ33" s="185"/>
      <c r="AK33" s="185"/>
      <c r="AL33" s="185"/>
      <c r="AM33" s="185"/>
      <c r="AN33" s="185"/>
      <c r="AO33" s="181"/>
      <c r="AP33" s="181"/>
      <c r="AQ33" s="181"/>
      <c r="AR33" s="181"/>
      <c r="AS33" s="181"/>
      <c r="AT33" s="181"/>
      <c r="AU33" s="181"/>
      <c r="AV33" s="185">
        <f t="shared" si="0"/>
        <v>0</v>
      </c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75"/>
      <c r="BI33" s="176"/>
      <c r="BJ33" s="176"/>
      <c r="BK33" s="176"/>
      <c r="BL33" s="176"/>
      <c r="BM33" s="176"/>
      <c r="BN33" s="176"/>
      <c r="BO33" s="176"/>
      <c r="BP33" s="176"/>
      <c r="BQ33" s="176"/>
      <c r="BR33" s="177"/>
      <c r="BT33" s="12"/>
      <c r="BV33" s="26">
        <f>IF(Q33="",0,VLOOKUP(Q33,'➀身体介護を伴わない移動支援・単一'!$A$4:$O$46,4,0))</f>
        <v>0</v>
      </c>
      <c r="BW33" s="27">
        <f t="shared" si="1"/>
        <v>0</v>
      </c>
    </row>
    <row r="34" spans="2:75" ht="18" customHeight="1" x14ac:dyDescent="0.15">
      <c r="B34" s="13"/>
      <c r="D34" s="207"/>
      <c r="E34" s="208"/>
      <c r="F34" s="137"/>
      <c r="G34" s="138"/>
      <c r="H34" s="138"/>
      <c r="I34" s="138"/>
      <c r="J34" s="138"/>
      <c r="K34" s="138"/>
      <c r="L34" s="138"/>
      <c r="M34" s="138"/>
      <c r="N34" s="138"/>
      <c r="O34" s="138"/>
      <c r="P34" s="139"/>
      <c r="Q34" s="170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  <c r="AH34" s="190">
        <f>IF(Q34="",0,VLOOKUP(Q34,'➀身体介護を伴わない移動支援・単一'!$A$4:$O$46,$BZ$10,0))</f>
        <v>0</v>
      </c>
      <c r="AI34" s="190"/>
      <c r="AJ34" s="190"/>
      <c r="AK34" s="190"/>
      <c r="AL34" s="190"/>
      <c r="AM34" s="190"/>
      <c r="AN34" s="190"/>
      <c r="AO34" s="173"/>
      <c r="AP34" s="173"/>
      <c r="AQ34" s="173"/>
      <c r="AR34" s="173"/>
      <c r="AS34" s="173"/>
      <c r="AT34" s="173"/>
      <c r="AU34" s="173"/>
      <c r="AV34" s="174">
        <f t="shared" si="0"/>
        <v>0</v>
      </c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04"/>
      <c r="BI34" s="105"/>
      <c r="BJ34" s="105"/>
      <c r="BK34" s="105"/>
      <c r="BL34" s="105"/>
      <c r="BM34" s="105"/>
      <c r="BN34" s="105"/>
      <c r="BO34" s="105"/>
      <c r="BP34" s="105"/>
      <c r="BQ34" s="105"/>
      <c r="BR34" s="106"/>
      <c r="BT34" s="12"/>
      <c r="BV34" s="26">
        <f>IF(Q34="",0,VLOOKUP(Q34,'➀身体介護を伴わない移動支援・単一'!$A$4:$O$46,4,0))</f>
        <v>0</v>
      </c>
      <c r="BW34" s="27">
        <f t="shared" si="1"/>
        <v>0</v>
      </c>
    </row>
    <row r="35" spans="2:75" ht="18" customHeight="1" x14ac:dyDescent="0.15">
      <c r="B35" s="13"/>
      <c r="D35" s="207"/>
      <c r="E35" s="208"/>
      <c r="F35" s="107" t="s">
        <v>229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9"/>
      <c r="Q35" s="192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4"/>
      <c r="AH35" s="195">
        <f>IF(Q35="",0,VLOOKUP(Q35,'➀身体介護を伴わない移動支援・単一'!$A$4:$O$46,$BZ$10,0))</f>
        <v>0</v>
      </c>
      <c r="AI35" s="195"/>
      <c r="AJ35" s="195"/>
      <c r="AK35" s="195"/>
      <c r="AL35" s="195"/>
      <c r="AM35" s="195"/>
      <c r="AN35" s="195"/>
      <c r="AO35" s="196"/>
      <c r="AP35" s="196"/>
      <c r="AQ35" s="196"/>
      <c r="AR35" s="196"/>
      <c r="AS35" s="196"/>
      <c r="AT35" s="196"/>
      <c r="AU35" s="196"/>
      <c r="AV35" s="197">
        <f t="shared" si="0"/>
        <v>0</v>
      </c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46"/>
      <c r="BI35" s="147"/>
      <c r="BJ35" s="147"/>
      <c r="BK35" s="147"/>
      <c r="BL35" s="147"/>
      <c r="BM35" s="147"/>
      <c r="BN35" s="147"/>
      <c r="BO35" s="147"/>
      <c r="BP35" s="147"/>
      <c r="BQ35" s="147"/>
      <c r="BR35" s="148"/>
      <c r="BT35" s="12"/>
      <c r="BV35" s="26">
        <f>IF(Q35="",0,VLOOKUP(Q35,'➀身体介護を伴わない移動支援・単一'!$A$4:$O$46,4,0))</f>
        <v>0</v>
      </c>
      <c r="BW35" s="27">
        <f t="shared" si="1"/>
        <v>0</v>
      </c>
    </row>
    <row r="36" spans="2:75" ht="18" customHeight="1" x14ac:dyDescent="0.15">
      <c r="B36" s="13"/>
      <c r="D36" s="207"/>
      <c r="E36" s="208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170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2"/>
      <c r="AH36" s="174">
        <f>IF(Q36="",0,VLOOKUP(Q36,'➀身体介護を伴わない移動支援・単一'!$A$4:$O$46,$BZ$10,0))</f>
        <v>0</v>
      </c>
      <c r="AI36" s="174"/>
      <c r="AJ36" s="174"/>
      <c r="AK36" s="174"/>
      <c r="AL36" s="174"/>
      <c r="AM36" s="174"/>
      <c r="AN36" s="174"/>
      <c r="AO36" s="173"/>
      <c r="AP36" s="173"/>
      <c r="AQ36" s="173"/>
      <c r="AR36" s="173"/>
      <c r="AS36" s="173"/>
      <c r="AT36" s="173"/>
      <c r="AU36" s="173"/>
      <c r="AV36" s="174">
        <f t="shared" si="0"/>
        <v>0</v>
      </c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04"/>
      <c r="BI36" s="105"/>
      <c r="BJ36" s="105"/>
      <c r="BK36" s="105"/>
      <c r="BL36" s="105"/>
      <c r="BM36" s="105"/>
      <c r="BN36" s="105"/>
      <c r="BO36" s="105"/>
      <c r="BP36" s="105"/>
      <c r="BQ36" s="105"/>
      <c r="BR36" s="106"/>
      <c r="BT36" s="12"/>
      <c r="BV36" s="26">
        <f>IF(Q36="",0,VLOOKUP(Q36,'➀身体介護を伴わない移動支援・単一'!$A$4:$O$46,4,0))</f>
        <v>0</v>
      </c>
      <c r="BW36" s="27">
        <f t="shared" si="1"/>
        <v>0</v>
      </c>
    </row>
    <row r="37" spans="2:75" ht="18" customHeight="1" x14ac:dyDescent="0.15">
      <c r="B37" s="13"/>
      <c r="D37" s="207"/>
      <c r="E37" s="208"/>
      <c r="F37" s="107" t="s">
        <v>238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9"/>
      <c r="Q37" s="182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4"/>
      <c r="AH37" s="191">
        <f>IF(Q37="",0,VLOOKUP(Q37,'②身体介護を伴わない移動支援・複合（深夜＆夜間早朝）'!$A$4:$T$68,$CA$10,0))</f>
        <v>0</v>
      </c>
      <c r="AI37" s="191"/>
      <c r="AJ37" s="191"/>
      <c r="AK37" s="191"/>
      <c r="AL37" s="191"/>
      <c r="AM37" s="191"/>
      <c r="AN37" s="191"/>
      <c r="AO37" s="189"/>
      <c r="AP37" s="189"/>
      <c r="AQ37" s="189"/>
      <c r="AR37" s="189"/>
      <c r="AS37" s="189"/>
      <c r="AT37" s="189"/>
      <c r="AU37" s="189"/>
      <c r="AV37" s="190">
        <f t="shared" si="0"/>
        <v>0</v>
      </c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25"/>
      <c r="BI37" s="126"/>
      <c r="BJ37" s="126"/>
      <c r="BK37" s="126"/>
      <c r="BL37" s="126"/>
      <c r="BM37" s="126"/>
      <c r="BN37" s="126"/>
      <c r="BO37" s="126"/>
      <c r="BP37" s="126"/>
      <c r="BQ37" s="126"/>
      <c r="BR37" s="127"/>
      <c r="BT37" s="12"/>
      <c r="BV37" s="27">
        <f>IF(Q37="",0,VLOOKUP(Q37,'②身体介護を伴わない移動支援・複合（深夜＆夜間早朝）'!$A$4:$T$68,7,0))</f>
        <v>0</v>
      </c>
      <c r="BW37" s="27">
        <f>BV37*AO37</f>
        <v>0</v>
      </c>
    </row>
    <row r="38" spans="2:75" ht="18" customHeight="1" x14ac:dyDescent="0.15">
      <c r="B38" s="13"/>
      <c r="D38" s="207"/>
      <c r="E38" s="208"/>
      <c r="F38" s="137"/>
      <c r="G38" s="138"/>
      <c r="H38" s="138"/>
      <c r="I38" s="138"/>
      <c r="J38" s="138"/>
      <c r="K38" s="138"/>
      <c r="L38" s="138"/>
      <c r="M38" s="138"/>
      <c r="N38" s="138"/>
      <c r="O38" s="138"/>
      <c r="P38" s="139"/>
      <c r="Q38" s="170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2"/>
      <c r="AH38" s="174">
        <f>IF(Q38="",0,VLOOKUP(Q38,'②身体介護を伴わない移動支援・複合（深夜＆夜間早朝）'!$A$4:$T$68,$CA$10,0))</f>
        <v>0</v>
      </c>
      <c r="AI38" s="174"/>
      <c r="AJ38" s="174"/>
      <c r="AK38" s="174"/>
      <c r="AL38" s="174"/>
      <c r="AM38" s="174"/>
      <c r="AN38" s="174"/>
      <c r="AO38" s="173"/>
      <c r="AP38" s="173"/>
      <c r="AQ38" s="173"/>
      <c r="AR38" s="173"/>
      <c r="AS38" s="173"/>
      <c r="AT38" s="173"/>
      <c r="AU38" s="173"/>
      <c r="AV38" s="174">
        <f t="shared" si="0"/>
        <v>0</v>
      </c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04"/>
      <c r="BI38" s="105"/>
      <c r="BJ38" s="105"/>
      <c r="BK38" s="105"/>
      <c r="BL38" s="105"/>
      <c r="BM38" s="105"/>
      <c r="BN38" s="105"/>
      <c r="BO38" s="105"/>
      <c r="BP38" s="105"/>
      <c r="BQ38" s="105"/>
      <c r="BR38" s="106"/>
      <c r="BT38" s="12"/>
      <c r="BV38" s="27">
        <f>IF(Q38="",0,VLOOKUP(Q38,'②身体介護を伴わない移動支援・複合（深夜＆夜間早朝）'!$A$4:$T$68,7,0))</f>
        <v>0</v>
      </c>
      <c r="BW38" s="27">
        <f t="shared" si="1"/>
        <v>0</v>
      </c>
    </row>
    <row r="39" spans="2:75" ht="18" customHeight="1" x14ac:dyDescent="0.15">
      <c r="B39" s="13"/>
      <c r="D39" s="207"/>
      <c r="E39" s="208"/>
      <c r="F39" s="107" t="s">
        <v>247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9"/>
      <c r="Q39" s="182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4"/>
      <c r="AH39" s="161">
        <f>IF(Q39="",0,VLOOKUP(Q39,'③身体介護を伴わない移動支援・複合（夜間早朝＆日中）'!$A$4:$T$108,$CA$10,0))</f>
        <v>0</v>
      </c>
      <c r="AI39" s="162"/>
      <c r="AJ39" s="162"/>
      <c r="AK39" s="162"/>
      <c r="AL39" s="162"/>
      <c r="AM39" s="162"/>
      <c r="AN39" s="163"/>
      <c r="AO39" s="189"/>
      <c r="AP39" s="189"/>
      <c r="AQ39" s="189"/>
      <c r="AR39" s="189"/>
      <c r="AS39" s="189"/>
      <c r="AT39" s="189"/>
      <c r="AU39" s="189"/>
      <c r="AV39" s="190">
        <f t="shared" si="0"/>
        <v>0</v>
      </c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25"/>
      <c r="BI39" s="126"/>
      <c r="BJ39" s="126"/>
      <c r="BK39" s="126"/>
      <c r="BL39" s="126"/>
      <c r="BM39" s="126"/>
      <c r="BN39" s="126"/>
      <c r="BO39" s="126"/>
      <c r="BP39" s="126"/>
      <c r="BQ39" s="126"/>
      <c r="BR39" s="127"/>
      <c r="BT39" s="12"/>
      <c r="BV39" s="27">
        <f>IF(Q39="",0,VLOOKUP(Q39,'③身体介護を伴わない移動支援・複合（夜間早朝＆日中）'!$A$4:$T$108,7,0))</f>
        <v>0</v>
      </c>
      <c r="BW39" s="27">
        <f t="shared" si="1"/>
        <v>0</v>
      </c>
    </row>
    <row r="40" spans="2:75" ht="18" customHeight="1" x14ac:dyDescent="0.15">
      <c r="B40" s="13"/>
      <c r="D40" s="207"/>
      <c r="E40" s="208"/>
      <c r="F40" s="137"/>
      <c r="G40" s="138"/>
      <c r="H40" s="138"/>
      <c r="I40" s="138"/>
      <c r="J40" s="138"/>
      <c r="K40" s="138"/>
      <c r="L40" s="138"/>
      <c r="M40" s="138"/>
      <c r="N40" s="138"/>
      <c r="O40" s="138"/>
      <c r="P40" s="139"/>
      <c r="Q40" s="170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2"/>
      <c r="AH40" s="155">
        <f>IF(Q40="",0,VLOOKUP(Q40,'③身体介護を伴わない移動支援・複合（夜間早朝＆日中）'!$A$4:$T$108,$CA$10,0))</f>
        <v>0</v>
      </c>
      <c r="AI40" s="156"/>
      <c r="AJ40" s="156"/>
      <c r="AK40" s="156"/>
      <c r="AL40" s="156"/>
      <c r="AM40" s="156"/>
      <c r="AN40" s="157"/>
      <c r="AO40" s="173"/>
      <c r="AP40" s="173"/>
      <c r="AQ40" s="173"/>
      <c r="AR40" s="173"/>
      <c r="AS40" s="173"/>
      <c r="AT40" s="173"/>
      <c r="AU40" s="173"/>
      <c r="AV40" s="174">
        <f t="shared" si="0"/>
        <v>0</v>
      </c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04"/>
      <c r="BI40" s="105"/>
      <c r="BJ40" s="105"/>
      <c r="BK40" s="105"/>
      <c r="BL40" s="105"/>
      <c r="BM40" s="105"/>
      <c r="BN40" s="105"/>
      <c r="BO40" s="105"/>
      <c r="BP40" s="105"/>
      <c r="BQ40" s="105"/>
      <c r="BR40" s="106"/>
      <c r="BT40" s="12"/>
      <c r="BV40" s="27">
        <f>IF(Q40="",0,VLOOKUP(Q40,'③身体介護を伴わない移動支援・複合（夜間早朝＆日中）'!$A$4:$T$108,7,0))</f>
        <v>0</v>
      </c>
      <c r="BW40" s="27">
        <f t="shared" si="1"/>
        <v>0</v>
      </c>
    </row>
    <row r="41" spans="2:75" ht="18" customHeight="1" x14ac:dyDescent="0.15">
      <c r="B41" s="13"/>
      <c r="D41" s="207"/>
      <c r="E41" s="208"/>
      <c r="F41" s="107" t="s">
        <v>257</v>
      </c>
      <c r="G41" s="108"/>
      <c r="H41" s="108"/>
      <c r="I41" s="108"/>
      <c r="J41" s="108"/>
      <c r="K41" s="108"/>
      <c r="L41" s="108"/>
      <c r="M41" s="108"/>
      <c r="N41" s="108"/>
      <c r="O41" s="108"/>
      <c r="P41" s="109"/>
      <c r="Q41" s="182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4"/>
      <c r="AH41" s="122">
        <f>IF(Q41="",0,VLOOKUP(Q41,'④身体介護を伴わない移動支援・複合（日中＆夜間早朝）'!$A$4:$T$192,$CA$10,0))</f>
        <v>0</v>
      </c>
      <c r="AI41" s="123"/>
      <c r="AJ41" s="123"/>
      <c r="AK41" s="123"/>
      <c r="AL41" s="123"/>
      <c r="AM41" s="123"/>
      <c r="AN41" s="124"/>
      <c r="AO41" s="189"/>
      <c r="AP41" s="189"/>
      <c r="AQ41" s="189"/>
      <c r="AR41" s="189"/>
      <c r="AS41" s="189"/>
      <c r="AT41" s="189"/>
      <c r="AU41" s="189"/>
      <c r="AV41" s="190">
        <f>AH41*AO41</f>
        <v>0</v>
      </c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25"/>
      <c r="BI41" s="126"/>
      <c r="BJ41" s="126"/>
      <c r="BK41" s="126"/>
      <c r="BL41" s="126"/>
      <c r="BM41" s="126"/>
      <c r="BN41" s="126"/>
      <c r="BO41" s="126"/>
      <c r="BP41" s="126"/>
      <c r="BQ41" s="126"/>
      <c r="BR41" s="127"/>
      <c r="BT41" s="12"/>
      <c r="BV41" s="27">
        <f>IF(Q41="",0,VLOOKUP(Q41,'④身体介護を伴わない移動支援・複合（日中＆夜間早朝）'!$A$4:$T$192,7,0))</f>
        <v>0</v>
      </c>
      <c r="BW41" s="27">
        <f t="shared" si="1"/>
        <v>0</v>
      </c>
    </row>
    <row r="42" spans="2:75" ht="18" customHeight="1" x14ac:dyDescent="0.15">
      <c r="B42" s="13"/>
      <c r="D42" s="207"/>
      <c r="E42" s="208"/>
      <c r="F42" s="186"/>
      <c r="G42" s="187"/>
      <c r="H42" s="187"/>
      <c r="I42" s="187"/>
      <c r="J42" s="187"/>
      <c r="K42" s="187"/>
      <c r="L42" s="187"/>
      <c r="M42" s="187"/>
      <c r="N42" s="187"/>
      <c r="O42" s="187"/>
      <c r="P42" s="188"/>
      <c r="Q42" s="178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80"/>
      <c r="AH42" s="122">
        <f>IF(Q42="",0,VLOOKUP(Q42,'④身体介護を伴わない移動支援・複合（日中＆夜間早朝）'!$A$4:$T$192,$CA$10,0))</f>
        <v>0</v>
      </c>
      <c r="AI42" s="123"/>
      <c r="AJ42" s="123"/>
      <c r="AK42" s="123"/>
      <c r="AL42" s="123"/>
      <c r="AM42" s="123"/>
      <c r="AN42" s="124"/>
      <c r="AO42" s="181"/>
      <c r="AP42" s="181"/>
      <c r="AQ42" s="181"/>
      <c r="AR42" s="181"/>
      <c r="AS42" s="181"/>
      <c r="AT42" s="181"/>
      <c r="AU42" s="181"/>
      <c r="AV42" s="185">
        <f t="shared" si="0"/>
        <v>0</v>
      </c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75"/>
      <c r="BI42" s="176"/>
      <c r="BJ42" s="176"/>
      <c r="BK42" s="176"/>
      <c r="BL42" s="176"/>
      <c r="BM42" s="176"/>
      <c r="BN42" s="176"/>
      <c r="BO42" s="176"/>
      <c r="BP42" s="176"/>
      <c r="BQ42" s="176"/>
      <c r="BR42" s="177"/>
      <c r="BT42" s="12"/>
      <c r="BV42" s="27">
        <f>IF(Q42="",0,VLOOKUP(Q42,'④身体介護を伴わない移動支援・複合（日中＆夜間早朝）'!$A$4:$T$192,7,0))</f>
        <v>0</v>
      </c>
      <c r="BW42" s="27">
        <f t="shared" si="1"/>
        <v>0</v>
      </c>
    </row>
    <row r="43" spans="2:75" ht="18" customHeight="1" x14ac:dyDescent="0.15">
      <c r="B43" s="13"/>
      <c r="D43" s="207"/>
      <c r="E43" s="208"/>
      <c r="F43" s="186"/>
      <c r="G43" s="187"/>
      <c r="H43" s="187"/>
      <c r="I43" s="187"/>
      <c r="J43" s="187"/>
      <c r="K43" s="187"/>
      <c r="L43" s="187"/>
      <c r="M43" s="187"/>
      <c r="N43" s="187"/>
      <c r="O43" s="187"/>
      <c r="P43" s="188"/>
      <c r="Q43" s="178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80"/>
      <c r="AH43" s="122">
        <f>IF(Q43="",0,VLOOKUP(Q43,'④身体介護を伴わない移動支援・複合（日中＆夜間早朝）'!$A$4:$T$192,$CA$10,0))</f>
        <v>0</v>
      </c>
      <c r="AI43" s="123"/>
      <c r="AJ43" s="123"/>
      <c r="AK43" s="123"/>
      <c r="AL43" s="123"/>
      <c r="AM43" s="123"/>
      <c r="AN43" s="124"/>
      <c r="AO43" s="181"/>
      <c r="AP43" s="181"/>
      <c r="AQ43" s="181"/>
      <c r="AR43" s="181"/>
      <c r="AS43" s="181"/>
      <c r="AT43" s="181"/>
      <c r="AU43" s="181"/>
      <c r="AV43" s="185">
        <f t="shared" si="0"/>
        <v>0</v>
      </c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75"/>
      <c r="BI43" s="176"/>
      <c r="BJ43" s="176"/>
      <c r="BK43" s="176"/>
      <c r="BL43" s="176"/>
      <c r="BM43" s="176"/>
      <c r="BN43" s="176"/>
      <c r="BO43" s="176"/>
      <c r="BP43" s="176"/>
      <c r="BQ43" s="176"/>
      <c r="BR43" s="177"/>
      <c r="BT43" s="12"/>
      <c r="BV43" s="27">
        <f>IF(Q43="",0,VLOOKUP(Q43,'④身体介護を伴わない移動支援・複合（日中＆夜間早朝）'!$A$4:$T$192,7,0))</f>
        <v>0</v>
      </c>
      <c r="BW43" s="27">
        <f t="shared" si="1"/>
        <v>0</v>
      </c>
    </row>
    <row r="44" spans="2:75" ht="18" customHeight="1" x14ac:dyDescent="0.15">
      <c r="B44" s="13"/>
      <c r="D44" s="207"/>
      <c r="E44" s="208"/>
      <c r="F44" s="186"/>
      <c r="G44" s="187"/>
      <c r="H44" s="187"/>
      <c r="I44" s="187"/>
      <c r="J44" s="187"/>
      <c r="K44" s="187"/>
      <c r="L44" s="187"/>
      <c r="M44" s="187"/>
      <c r="N44" s="187"/>
      <c r="O44" s="187"/>
      <c r="P44" s="188"/>
      <c r="Q44" s="178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80"/>
      <c r="AH44" s="122">
        <f>IF(Q44="",0,VLOOKUP(Q44,'④身体介護を伴わない移動支援・複合（日中＆夜間早朝）'!$A$4:$T$192,$CA$10,0))</f>
        <v>0</v>
      </c>
      <c r="AI44" s="123"/>
      <c r="AJ44" s="123"/>
      <c r="AK44" s="123"/>
      <c r="AL44" s="123"/>
      <c r="AM44" s="123"/>
      <c r="AN44" s="124"/>
      <c r="AO44" s="181"/>
      <c r="AP44" s="181"/>
      <c r="AQ44" s="181"/>
      <c r="AR44" s="181"/>
      <c r="AS44" s="181"/>
      <c r="AT44" s="181"/>
      <c r="AU44" s="181"/>
      <c r="AV44" s="185">
        <f t="shared" si="0"/>
        <v>0</v>
      </c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75"/>
      <c r="BI44" s="176"/>
      <c r="BJ44" s="176"/>
      <c r="BK44" s="176"/>
      <c r="BL44" s="176"/>
      <c r="BM44" s="176"/>
      <c r="BN44" s="176"/>
      <c r="BO44" s="176"/>
      <c r="BP44" s="176"/>
      <c r="BQ44" s="176"/>
      <c r="BR44" s="177"/>
      <c r="BT44" s="12"/>
      <c r="BV44" s="27">
        <f>IF(Q44="",0,VLOOKUP(Q44,'④身体介護を伴わない移動支援・複合（日中＆夜間早朝）'!$A$4:$T$192,7,0))</f>
        <v>0</v>
      </c>
      <c r="BW44" s="27">
        <f t="shared" si="1"/>
        <v>0</v>
      </c>
    </row>
    <row r="45" spans="2:75" ht="18" customHeight="1" x14ac:dyDescent="0.15">
      <c r="B45" s="13"/>
      <c r="D45" s="207"/>
      <c r="E45" s="208"/>
      <c r="F45" s="186"/>
      <c r="G45" s="187"/>
      <c r="H45" s="187"/>
      <c r="I45" s="187"/>
      <c r="J45" s="187"/>
      <c r="K45" s="187"/>
      <c r="L45" s="187"/>
      <c r="M45" s="187"/>
      <c r="N45" s="187"/>
      <c r="O45" s="187"/>
      <c r="P45" s="188"/>
      <c r="Q45" s="178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80"/>
      <c r="AH45" s="122">
        <f>IF(Q45="",0,VLOOKUP(Q45,'④身体介護を伴わない移動支援・複合（日中＆夜間早朝）'!$A$4:$T$192,$CA$10,0))</f>
        <v>0</v>
      </c>
      <c r="AI45" s="123"/>
      <c r="AJ45" s="123"/>
      <c r="AK45" s="123"/>
      <c r="AL45" s="123"/>
      <c r="AM45" s="123"/>
      <c r="AN45" s="124"/>
      <c r="AO45" s="181"/>
      <c r="AP45" s="181"/>
      <c r="AQ45" s="181"/>
      <c r="AR45" s="181"/>
      <c r="AS45" s="181"/>
      <c r="AT45" s="181"/>
      <c r="AU45" s="181"/>
      <c r="AV45" s="185">
        <f t="shared" si="0"/>
        <v>0</v>
      </c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75"/>
      <c r="BI45" s="176"/>
      <c r="BJ45" s="176"/>
      <c r="BK45" s="176"/>
      <c r="BL45" s="176"/>
      <c r="BM45" s="176"/>
      <c r="BN45" s="176"/>
      <c r="BO45" s="176"/>
      <c r="BP45" s="176"/>
      <c r="BQ45" s="176"/>
      <c r="BR45" s="177"/>
      <c r="BT45" s="12"/>
      <c r="BV45" s="27">
        <f>IF(Q45="",0,VLOOKUP(Q45,'④身体介護を伴わない移動支援・複合（日中＆夜間早朝）'!$A$4:$T$192,7,0))</f>
        <v>0</v>
      </c>
      <c r="BW45" s="27">
        <f t="shared" si="1"/>
        <v>0</v>
      </c>
    </row>
    <row r="46" spans="2:75" ht="18" customHeight="1" x14ac:dyDescent="0.15">
      <c r="B46" s="13"/>
      <c r="D46" s="207"/>
      <c r="E46" s="208"/>
      <c r="F46" s="186"/>
      <c r="G46" s="187"/>
      <c r="H46" s="187"/>
      <c r="I46" s="187"/>
      <c r="J46" s="187"/>
      <c r="K46" s="187"/>
      <c r="L46" s="187"/>
      <c r="M46" s="187"/>
      <c r="N46" s="187"/>
      <c r="O46" s="187"/>
      <c r="P46" s="188"/>
      <c r="Q46" s="178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80"/>
      <c r="AH46" s="122">
        <f>IF(Q46="",0,VLOOKUP(Q46,'④身体介護を伴わない移動支援・複合（日中＆夜間早朝）'!$A$4:$T$192,$CA$10,0))</f>
        <v>0</v>
      </c>
      <c r="AI46" s="123"/>
      <c r="AJ46" s="123"/>
      <c r="AK46" s="123"/>
      <c r="AL46" s="123"/>
      <c r="AM46" s="123"/>
      <c r="AN46" s="124"/>
      <c r="AO46" s="181"/>
      <c r="AP46" s="181"/>
      <c r="AQ46" s="181"/>
      <c r="AR46" s="181"/>
      <c r="AS46" s="181"/>
      <c r="AT46" s="181"/>
      <c r="AU46" s="181"/>
      <c r="AV46" s="185">
        <f t="shared" si="0"/>
        <v>0</v>
      </c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75"/>
      <c r="BI46" s="176"/>
      <c r="BJ46" s="176"/>
      <c r="BK46" s="176"/>
      <c r="BL46" s="176"/>
      <c r="BM46" s="176"/>
      <c r="BN46" s="176"/>
      <c r="BO46" s="176"/>
      <c r="BP46" s="176"/>
      <c r="BQ46" s="176"/>
      <c r="BR46" s="177"/>
      <c r="BT46" s="12"/>
      <c r="BV46" s="27">
        <f>IF(Q46="",0,VLOOKUP(Q46,'④身体介護を伴わない移動支援・複合（日中＆夜間早朝）'!$A$4:$T$192,7,0))</f>
        <v>0</v>
      </c>
      <c r="BW46" s="27">
        <f t="shared" si="1"/>
        <v>0</v>
      </c>
    </row>
    <row r="47" spans="2:75" ht="18" customHeight="1" x14ac:dyDescent="0.15">
      <c r="B47" s="13"/>
      <c r="D47" s="207"/>
      <c r="E47" s="208"/>
      <c r="F47" s="186"/>
      <c r="G47" s="187"/>
      <c r="H47" s="187"/>
      <c r="I47" s="187"/>
      <c r="J47" s="187"/>
      <c r="K47" s="187"/>
      <c r="L47" s="187"/>
      <c r="M47" s="187"/>
      <c r="N47" s="187"/>
      <c r="O47" s="187"/>
      <c r="P47" s="188"/>
      <c r="Q47" s="178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80"/>
      <c r="AH47" s="122">
        <f>IF(Q47="",0,VLOOKUP(Q47,'④身体介護を伴わない移動支援・複合（日中＆夜間早朝）'!$A$4:$T$192,$CA$10,0))</f>
        <v>0</v>
      </c>
      <c r="AI47" s="123"/>
      <c r="AJ47" s="123"/>
      <c r="AK47" s="123"/>
      <c r="AL47" s="123"/>
      <c r="AM47" s="123"/>
      <c r="AN47" s="124"/>
      <c r="AO47" s="181"/>
      <c r="AP47" s="181"/>
      <c r="AQ47" s="181"/>
      <c r="AR47" s="181"/>
      <c r="AS47" s="181"/>
      <c r="AT47" s="181"/>
      <c r="AU47" s="181"/>
      <c r="AV47" s="185">
        <f t="shared" si="0"/>
        <v>0</v>
      </c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75"/>
      <c r="BI47" s="176"/>
      <c r="BJ47" s="176"/>
      <c r="BK47" s="176"/>
      <c r="BL47" s="176"/>
      <c r="BM47" s="176"/>
      <c r="BN47" s="176"/>
      <c r="BO47" s="176"/>
      <c r="BP47" s="176"/>
      <c r="BQ47" s="176"/>
      <c r="BR47" s="177"/>
      <c r="BT47" s="12"/>
      <c r="BV47" s="27">
        <f>IF(Q47="",0,VLOOKUP(Q47,'④身体介護を伴わない移動支援・複合（日中＆夜間早朝）'!$A$4:$T$192,7,0))</f>
        <v>0</v>
      </c>
      <c r="BW47" s="27">
        <f t="shared" si="1"/>
        <v>0</v>
      </c>
    </row>
    <row r="48" spans="2:75" ht="18" customHeight="1" x14ac:dyDescent="0.15">
      <c r="B48" s="13"/>
      <c r="D48" s="207"/>
      <c r="E48" s="208"/>
      <c r="F48" s="186"/>
      <c r="G48" s="187"/>
      <c r="H48" s="187"/>
      <c r="I48" s="187"/>
      <c r="J48" s="187"/>
      <c r="K48" s="187"/>
      <c r="L48" s="187"/>
      <c r="M48" s="187"/>
      <c r="N48" s="187"/>
      <c r="O48" s="187"/>
      <c r="P48" s="188"/>
      <c r="Q48" s="178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80"/>
      <c r="AH48" s="122">
        <f>IF(Q48="",0,VLOOKUP(Q48,'④身体介護を伴わない移動支援・複合（日中＆夜間早朝）'!$A$4:$T$192,$CA$10,0))</f>
        <v>0</v>
      </c>
      <c r="AI48" s="123"/>
      <c r="AJ48" s="123"/>
      <c r="AK48" s="123"/>
      <c r="AL48" s="123"/>
      <c r="AM48" s="123"/>
      <c r="AN48" s="124"/>
      <c r="AO48" s="181"/>
      <c r="AP48" s="181"/>
      <c r="AQ48" s="181"/>
      <c r="AR48" s="181"/>
      <c r="AS48" s="181"/>
      <c r="AT48" s="181"/>
      <c r="AU48" s="181"/>
      <c r="AV48" s="185">
        <f t="shared" si="0"/>
        <v>0</v>
      </c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75"/>
      <c r="BI48" s="176"/>
      <c r="BJ48" s="176"/>
      <c r="BK48" s="176"/>
      <c r="BL48" s="176"/>
      <c r="BM48" s="176"/>
      <c r="BN48" s="176"/>
      <c r="BO48" s="176"/>
      <c r="BP48" s="176"/>
      <c r="BQ48" s="176"/>
      <c r="BR48" s="177"/>
      <c r="BT48" s="12"/>
      <c r="BV48" s="27">
        <f>IF(Q48="",0,VLOOKUP(Q48,'④身体介護を伴わない移動支援・複合（日中＆夜間早朝）'!$A$4:$T$192,7,0))</f>
        <v>0</v>
      </c>
      <c r="BW48" s="27">
        <f t="shared" si="1"/>
        <v>0</v>
      </c>
    </row>
    <row r="49" spans="2:75" ht="18" customHeight="1" x14ac:dyDescent="0.15">
      <c r="B49" s="13"/>
      <c r="D49" s="207"/>
      <c r="E49" s="208"/>
      <c r="F49" s="186"/>
      <c r="G49" s="187"/>
      <c r="H49" s="187"/>
      <c r="I49" s="187"/>
      <c r="J49" s="187"/>
      <c r="K49" s="187"/>
      <c r="L49" s="187"/>
      <c r="M49" s="187"/>
      <c r="N49" s="187"/>
      <c r="O49" s="187"/>
      <c r="P49" s="188"/>
      <c r="Q49" s="178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80"/>
      <c r="AH49" s="122">
        <f>IF(Q49="",0,VLOOKUP(Q49,'④身体介護を伴わない移動支援・複合（日中＆夜間早朝）'!$A$4:$T$192,$CA$10,0))</f>
        <v>0</v>
      </c>
      <c r="AI49" s="123"/>
      <c r="AJ49" s="123"/>
      <c r="AK49" s="123"/>
      <c r="AL49" s="123"/>
      <c r="AM49" s="123"/>
      <c r="AN49" s="124"/>
      <c r="AO49" s="181"/>
      <c r="AP49" s="181"/>
      <c r="AQ49" s="181"/>
      <c r="AR49" s="181"/>
      <c r="AS49" s="181"/>
      <c r="AT49" s="181"/>
      <c r="AU49" s="181"/>
      <c r="AV49" s="185">
        <f t="shared" si="0"/>
        <v>0</v>
      </c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75"/>
      <c r="BI49" s="176"/>
      <c r="BJ49" s="176"/>
      <c r="BK49" s="176"/>
      <c r="BL49" s="176"/>
      <c r="BM49" s="176"/>
      <c r="BN49" s="176"/>
      <c r="BO49" s="176"/>
      <c r="BP49" s="176"/>
      <c r="BQ49" s="176"/>
      <c r="BR49" s="177"/>
      <c r="BT49" s="12"/>
      <c r="BV49" s="27">
        <f>IF(Q49="",0,VLOOKUP(Q49,'④身体介護を伴わない移動支援・複合（日中＆夜間早朝）'!$A$4:$T$192,7,0))</f>
        <v>0</v>
      </c>
      <c r="BW49" s="27">
        <f t="shared" si="1"/>
        <v>0</v>
      </c>
    </row>
    <row r="50" spans="2:75" ht="18" customHeight="1" x14ac:dyDescent="0.15">
      <c r="B50" s="13"/>
      <c r="D50" s="207"/>
      <c r="E50" s="208"/>
      <c r="F50" s="137"/>
      <c r="G50" s="138"/>
      <c r="H50" s="138"/>
      <c r="I50" s="138"/>
      <c r="J50" s="138"/>
      <c r="K50" s="138"/>
      <c r="L50" s="138"/>
      <c r="M50" s="138"/>
      <c r="N50" s="138"/>
      <c r="O50" s="138"/>
      <c r="P50" s="139"/>
      <c r="Q50" s="170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2"/>
      <c r="AH50" s="161">
        <f>IF(Q50="",0,VLOOKUP(Q50,'④身体介護を伴わない移動支援・複合（日中＆夜間早朝）'!$A$4:$T$192,$CA$10,0))</f>
        <v>0</v>
      </c>
      <c r="AI50" s="162"/>
      <c r="AJ50" s="162"/>
      <c r="AK50" s="162"/>
      <c r="AL50" s="162"/>
      <c r="AM50" s="162"/>
      <c r="AN50" s="163"/>
      <c r="AO50" s="173"/>
      <c r="AP50" s="173"/>
      <c r="AQ50" s="173"/>
      <c r="AR50" s="173"/>
      <c r="AS50" s="173"/>
      <c r="AT50" s="173"/>
      <c r="AU50" s="173"/>
      <c r="AV50" s="174">
        <f t="shared" si="0"/>
        <v>0</v>
      </c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04"/>
      <c r="BI50" s="105"/>
      <c r="BJ50" s="105"/>
      <c r="BK50" s="105"/>
      <c r="BL50" s="105"/>
      <c r="BM50" s="105"/>
      <c r="BN50" s="105"/>
      <c r="BO50" s="105"/>
      <c r="BP50" s="105"/>
      <c r="BQ50" s="105"/>
      <c r="BR50" s="106"/>
      <c r="BT50" s="12"/>
      <c r="BV50" s="27">
        <f>IF(Q50="",0,VLOOKUP(Q50,'④身体介護を伴わない移動支援・複合（日中＆夜間早朝）'!$A$4:$T$192,7,0))</f>
        <v>0</v>
      </c>
      <c r="BW50" s="27">
        <f t="shared" si="1"/>
        <v>0</v>
      </c>
    </row>
    <row r="51" spans="2:75" ht="18" customHeight="1" x14ac:dyDescent="0.15">
      <c r="B51" s="13"/>
      <c r="D51" s="207"/>
      <c r="E51" s="208"/>
      <c r="F51" s="107" t="s">
        <v>305</v>
      </c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182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4"/>
      <c r="AH51" s="143">
        <f>IF(Q51="",0,VLOOKUP(Q51,'⑤身体介護を伴わない移動支援・複合（夜間早朝＆深夜）'!$A$4:$T$48,$CA$10,0))</f>
        <v>0</v>
      </c>
      <c r="AI51" s="144"/>
      <c r="AJ51" s="144"/>
      <c r="AK51" s="144"/>
      <c r="AL51" s="144"/>
      <c r="AM51" s="144"/>
      <c r="AN51" s="145"/>
      <c r="AO51" s="119"/>
      <c r="AP51" s="120"/>
      <c r="AQ51" s="120"/>
      <c r="AR51" s="120"/>
      <c r="AS51" s="120"/>
      <c r="AT51" s="120"/>
      <c r="AU51" s="121"/>
      <c r="AV51" s="122">
        <f t="shared" si="0"/>
        <v>0</v>
      </c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4"/>
      <c r="BH51" s="125"/>
      <c r="BI51" s="126"/>
      <c r="BJ51" s="126"/>
      <c r="BK51" s="126"/>
      <c r="BL51" s="126"/>
      <c r="BM51" s="126"/>
      <c r="BN51" s="126"/>
      <c r="BO51" s="126"/>
      <c r="BP51" s="126"/>
      <c r="BQ51" s="126"/>
      <c r="BR51" s="127"/>
      <c r="BT51" s="12"/>
      <c r="BV51" s="27">
        <f>IF(Q51="",0,VLOOKUP(Q51,'⑤身体介護を伴わない移動支援・複合（夜間早朝＆深夜）'!$A$4:$T$48,7,0))</f>
        <v>0</v>
      </c>
      <c r="BW51" s="27">
        <f t="shared" si="1"/>
        <v>0</v>
      </c>
    </row>
    <row r="52" spans="2:75" ht="18" customHeight="1" x14ac:dyDescent="0.15">
      <c r="B52" s="13"/>
      <c r="D52" s="207"/>
      <c r="E52" s="208"/>
      <c r="F52" s="137"/>
      <c r="G52" s="138"/>
      <c r="H52" s="138"/>
      <c r="I52" s="138"/>
      <c r="J52" s="138"/>
      <c r="K52" s="138"/>
      <c r="L52" s="138"/>
      <c r="M52" s="138"/>
      <c r="N52" s="138"/>
      <c r="O52" s="138"/>
      <c r="P52" s="139"/>
      <c r="Q52" s="158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60"/>
      <c r="AH52" s="161">
        <f>IF(Q52="",0,VLOOKUP(Q52,'⑤身体介護を伴わない移動支援・複合（夜間早朝＆深夜）'!$A$4:$T$48,$CA$10,0))</f>
        <v>0</v>
      </c>
      <c r="AI52" s="162"/>
      <c r="AJ52" s="162"/>
      <c r="AK52" s="162"/>
      <c r="AL52" s="162"/>
      <c r="AM52" s="162"/>
      <c r="AN52" s="163"/>
      <c r="AO52" s="164"/>
      <c r="AP52" s="165"/>
      <c r="AQ52" s="165"/>
      <c r="AR52" s="165"/>
      <c r="AS52" s="165"/>
      <c r="AT52" s="165"/>
      <c r="AU52" s="166"/>
      <c r="AV52" s="131">
        <f t="shared" si="0"/>
        <v>0</v>
      </c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3"/>
      <c r="BH52" s="167"/>
      <c r="BI52" s="168"/>
      <c r="BJ52" s="168"/>
      <c r="BK52" s="168"/>
      <c r="BL52" s="168"/>
      <c r="BM52" s="168"/>
      <c r="BN52" s="168"/>
      <c r="BO52" s="168"/>
      <c r="BP52" s="168"/>
      <c r="BQ52" s="168"/>
      <c r="BR52" s="169"/>
      <c r="BT52" s="12"/>
      <c r="BV52" s="27">
        <f>IF(Q52="",0,VLOOKUP(Q52,'⑤身体介護を伴わない移動支援・複合（夜間早朝＆深夜）'!$A$4:$T$48,7,0))</f>
        <v>0</v>
      </c>
      <c r="BW52" s="27">
        <f t="shared" si="1"/>
        <v>0</v>
      </c>
    </row>
    <row r="53" spans="2:75" ht="18.75" customHeight="1" x14ac:dyDescent="0.15">
      <c r="B53" s="13"/>
      <c r="D53" s="207"/>
      <c r="E53" s="208"/>
      <c r="F53" s="107" t="s">
        <v>312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9"/>
      <c r="Q53" s="113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5"/>
      <c r="AH53" s="116">
        <f>IF(Q53="",0,VLOOKUP(Q53,'⑥身体介護を伴わない移動支援・複合（早朝＆日中&amp;夜間）'!$A$4:$X$32,$CB$10,0))</f>
        <v>0</v>
      </c>
      <c r="AI53" s="117"/>
      <c r="AJ53" s="117"/>
      <c r="AK53" s="117"/>
      <c r="AL53" s="117"/>
      <c r="AM53" s="117"/>
      <c r="AN53" s="118"/>
      <c r="AO53" s="140"/>
      <c r="AP53" s="141"/>
      <c r="AQ53" s="141"/>
      <c r="AR53" s="141"/>
      <c r="AS53" s="141"/>
      <c r="AT53" s="141"/>
      <c r="AU53" s="142"/>
      <c r="AV53" s="143">
        <f>AH53*AO53</f>
        <v>0</v>
      </c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5"/>
      <c r="BH53" s="146"/>
      <c r="BI53" s="147"/>
      <c r="BJ53" s="147"/>
      <c r="BK53" s="147"/>
      <c r="BL53" s="147"/>
      <c r="BM53" s="147"/>
      <c r="BN53" s="147"/>
      <c r="BO53" s="147"/>
      <c r="BP53" s="147"/>
      <c r="BQ53" s="147"/>
      <c r="BR53" s="148"/>
      <c r="BT53" s="12"/>
      <c r="BV53" s="27">
        <f>IF(Q53="",0,VLOOKUP(Q53,'⑥身体介護を伴わない移動支援・複合（早朝＆日中&amp;夜間）'!$A$4:$X$32,9,0))</f>
        <v>0</v>
      </c>
      <c r="BW53" s="27">
        <f t="shared" si="1"/>
        <v>0</v>
      </c>
    </row>
    <row r="54" spans="2:75" ht="18.75" customHeight="1" x14ac:dyDescent="0.15">
      <c r="B54" s="13"/>
      <c r="D54" s="207"/>
      <c r="E54" s="208"/>
      <c r="F54" s="137"/>
      <c r="G54" s="138"/>
      <c r="H54" s="138"/>
      <c r="I54" s="138"/>
      <c r="J54" s="138"/>
      <c r="K54" s="138"/>
      <c r="L54" s="138"/>
      <c r="M54" s="138"/>
      <c r="N54" s="138"/>
      <c r="O54" s="138"/>
      <c r="P54" s="139"/>
      <c r="Q54" s="149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1"/>
      <c r="AH54" s="131">
        <f>IF(Q54="",0,VLOOKUP(Q54,'⑥身体介護を伴わない移動支援・複合（早朝＆日中&amp;夜間）'!$A$4:$X$32,$CB$10,0))</f>
        <v>0</v>
      </c>
      <c r="AI54" s="132"/>
      <c r="AJ54" s="132"/>
      <c r="AK54" s="132"/>
      <c r="AL54" s="132"/>
      <c r="AM54" s="132"/>
      <c r="AN54" s="133"/>
      <c r="AO54" s="152"/>
      <c r="AP54" s="153"/>
      <c r="AQ54" s="153"/>
      <c r="AR54" s="153"/>
      <c r="AS54" s="153"/>
      <c r="AT54" s="153"/>
      <c r="AU54" s="154"/>
      <c r="AV54" s="155">
        <f>AH54*AO54</f>
        <v>0</v>
      </c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7"/>
      <c r="BH54" s="104"/>
      <c r="BI54" s="105"/>
      <c r="BJ54" s="105"/>
      <c r="BK54" s="105"/>
      <c r="BL54" s="105"/>
      <c r="BM54" s="105"/>
      <c r="BN54" s="105"/>
      <c r="BO54" s="105"/>
      <c r="BP54" s="105"/>
      <c r="BQ54" s="105"/>
      <c r="BR54" s="106"/>
      <c r="BT54" s="12"/>
      <c r="BV54" s="27">
        <f>IF(Q54="",0,VLOOKUP(Q54,'⑥身体介護を伴わない移動支援・複合（早朝＆日中&amp;夜間）'!$A$4:$X$32,9,0))</f>
        <v>0</v>
      </c>
      <c r="BW54" s="27">
        <f>BV54*AO54</f>
        <v>0</v>
      </c>
    </row>
    <row r="55" spans="2:75" ht="18.75" customHeight="1" x14ac:dyDescent="0.15">
      <c r="B55" s="13"/>
      <c r="C55" s="12"/>
      <c r="D55" s="207"/>
      <c r="E55" s="208"/>
      <c r="F55" s="107" t="s">
        <v>318</v>
      </c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Q55" s="113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116">
        <f>IF(Q55="",0,VLOOKUP(Q55,'⑦身体介護を伴わない移動支援・複合（日中＆夜間＆深夜）'!$A$4:$X$97,$CB$10,0))</f>
        <v>0</v>
      </c>
      <c r="AI55" s="117"/>
      <c r="AJ55" s="117"/>
      <c r="AK55" s="117"/>
      <c r="AL55" s="117"/>
      <c r="AM55" s="117"/>
      <c r="AN55" s="118"/>
      <c r="AO55" s="119"/>
      <c r="AP55" s="120"/>
      <c r="AQ55" s="120"/>
      <c r="AR55" s="120"/>
      <c r="AS55" s="120"/>
      <c r="AT55" s="120"/>
      <c r="AU55" s="121"/>
      <c r="AV55" s="122">
        <f>AH55*AO55</f>
        <v>0</v>
      </c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4"/>
      <c r="BH55" s="125"/>
      <c r="BI55" s="126"/>
      <c r="BJ55" s="126"/>
      <c r="BK55" s="126"/>
      <c r="BL55" s="126"/>
      <c r="BM55" s="126"/>
      <c r="BN55" s="126"/>
      <c r="BO55" s="126"/>
      <c r="BP55" s="126"/>
      <c r="BQ55" s="126"/>
      <c r="BR55" s="127"/>
      <c r="BS55" s="13"/>
      <c r="BT55" s="12"/>
      <c r="BV55" s="27">
        <f>IF(Q55="",0,VLOOKUP(Q55,'⑦身体介護を伴わない移動支援・複合（日中＆夜間＆深夜）'!$A$4:$X$97,9,0))</f>
        <v>0</v>
      </c>
      <c r="BW55" s="27">
        <f>BV55*AO55</f>
        <v>0</v>
      </c>
    </row>
    <row r="56" spans="2:75" ht="18.75" customHeight="1" thickBot="1" x14ac:dyDescent="0.2">
      <c r="B56" s="13"/>
      <c r="D56" s="207"/>
      <c r="E56" s="208"/>
      <c r="F56" s="110"/>
      <c r="G56" s="111"/>
      <c r="H56" s="111"/>
      <c r="I56" s="111"/>
      <c r="J56" s="111"/>
      <c r="K56" s="111"/>
      <c r="L56" s="111"/>
      <c r="M56" s="111"/>
      <c r="N56" s="111"/>
      <c r="O56" s="111"/>
      <c r="P56" s="112"/>
      <c r="Q56" s="128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/>
      <c r="AH56" s="131">
        <f>IF(Q56="",0,VLOOKUP(Q56,'⑦身体介護を伴わない移動支援・複合（日中＆夜間＆深夜）'!$A$4:$X$97,$CB$10,0))</f>
        <v>0</v>
      </c>
      <c r="AI56" s="132"/>
      <c r="AJ56" s="132"/>
      <c r="AK56" s="132"/>
      <c r="AL56" s="132"/>
      <c r="AM56" s="132"/>
      <c r="AN56" s="133"/>
      <c r="AO56" s="134"/>
      <c r="AP56" s="135"/>
      <c r="AQ56" s="135"/>
      <c r="AR56" s="135"/>
      <c r="AS56" s="135"/>
      <c r="AT56" s="135"/>
      <c r="AU56" s="136"/>
      <c r="AV56" s="91">
        <f>AH56*AO56</f>
        <v>0</v>
      </c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3"/>
      <c r="BH56" s="94"/>
      <c r="BI56" s="95"/>
      <c r="BJ56" s="95"/>
      <c r="BK56" s="95"/>
      <c r="BL56" s="95"/>
      <c r="BM56" s="95"/>
      <c r="BN56" s="95"/>
      <c r="BO56" s="95"/>
      <c r="BP56" s="95"/>
      <c r="BQ56" s="95"/>
      <c r="BR56" s="96"/>
      <c r="BT56" s="12"/>
      <c r="BV56" s="27">
        <f>IF(Q56="",0,VLOOKUP(Q56,'⑦身体介護を伴わない移動支援・複合（日中＆夜間＆深夜）'!$A$4:$X$97,9,0))</f>
        <v>0</v>
      </c>
      <c r="BW56" s="27">
        <f>BV56*AO56</f>
        <v>0</v>
      </c>
    </row>
    <row r="57" spans="2:75" ht="27" customHeight="1" thickTop="1" x14ac:dyDescent="0.15">
      <c r="B57" s="13"/>
      <c r="D57" s="209"/>
      <c r="E57" s="210"/>
      <c r="F57" s="97" t="s">
        <v>325</v>
      </c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9">
        <f>SUM(AV15:BG52)</f>
        <v>0</v>
      </c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1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3"/>
      <c r="BT57" s="12"/>
      <c r="BV57" s="28"/>
      <c r="BW57" s="29">
        <f>SUM(BW15:BW56)</f>
        <v>0</v>
      </c>
    </row>
    <row r="58" spans="2:75" ht="7.5" customHeight="1" x14ac:dyDescent="0.15">
      <c r="B58" s="30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1"/>
      <c r="BT58" s="35"/>
    </row>
    <row r="59" spans="2:75" ht="17.25" customHeight="1" x14ac:dyDescent="0.15"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</row>
    <row r="60" spans="2:75" ht="17.25" customHeight="1" x14ac:dyDescent="0.15"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</row>
    <row r="61" spans="2:75" ht="17.25" customHeight="1" x14ac:dyDescent="0.15"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</row>
    <row r="62" spans="2:75" ht="17.25" customHeight="1" x14ac:dyDescent="0.15"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</row>
  </sheetData>
  <sheetProtection algorithmName="SHA-512" hashValue="db0QNHKNt3nA3Z5D5poVq4TpExfN5ZWN83kJk2pVSxNWGiJ2sKp+5OByW6LVKbBbAz+V00UVE+CqXU14ClCYTA==" saltValue="ZV2+zKGDO7wKHUjyuV9+YA==" spinCount="100000" sheet="1" objects="1" scenarios="1"/>
  <mergeCells count="252">
    <mergeCell ref="W2:AE3"/>
    <mergeCell ref="AF2:AN3"/>
    <mergeCell ref="AQ2:BE3"/>
    <mergeCell ref="BF2:BT3"/>
    <mergeCell ref="E10:R10"/>
    <mergeCell ref="T10:AI10"/>
    <mergeCell ref="AM10:AV11"/>
    <mergeCell ref="AX10:BR11"/>
    <mergeCell ref="E11:R11"/>
    <mergeCell ref="T11:AI11"/>
    <mergeCell ref="B6:BT6"/>
    <mergeCell ref="AB7:AT7"/>
    <mergeCell ref="AY7:BC8"/>
    <mergeCell ref="BD7:BE8"/>
    <mergeCell ref="BF7:BG8"/>
    <mergeCell ref="BH7:BI8"/>
    <mergeCell ref="BJ7:BK8"/>
    <mergeCell ref="BL7:BM8"/>
    <mergeCell ref="BN7:BR8"/>
    <mergeCell ref="E12:R12"/>
    <mergeCell ref="T12:AI12"/>
    <mergeCell ref="AM12:AV12"/>
    <mergeCell ref="AX12:BR12"/>
    <mergeCell ref="D14:E57"/>
    <mergeCell ref="F14:P14"/>
    <mergeCell ref="Q14:AG14"/>
    <mergeCell ref="AH14:AN14"/>
    <mergeCell ref="AO14:AU14"/>
    <mergeCell ref="AV14:BG14"/>
    <mergeCell ref="AV16:BG16"/>
    <mergeCell ref="BH16:BR16"/>
    <mergeCell ref="Q17:AG17"/>
    <mergeCell ref="AH17:AN17"/>
    <mergeCell ref="AO17:AU17"/>
    <mergeCell ref="AV17:BG17"/>
    <mergeCell ref="BH17:BR17"/>
    <mergeCell ref="BH14:BR14"/>
    <mergeCell ref="F15:P29"/>
    <mergeCell ref="Q15:AG15"/>
    <mergeCell ref="AH15:AN15"/>
    <mergeCell ref="AO15:AU15"/>
    <mergeCell ref="AV15:BG15"/>
    <mergeCell ref="BH15:BR15"/>
    <mergeCell ref="Q16:AG16"/>
    <mergeCell ref="AH16:AN16"/>
    <mergeCell ref="AO16:AU16"/>
    <mergeCell ref="Q18:AG18"/>
    <mergeCell ref="AH18:AN18"/>
    <mergeCell ref="AO18:AU18"/>
    <mergeCell ref="AV18:BG18"/>
    <mergeCell ref="BH18:BR18"/>
    <mergeCell ref="Q19:AG19"/>
    <mergeCell ref="AH19:AN19"/>
    <mergeCell ref="AO19:AU19"/>
    <mergeCell ref="AV19:BG19"/>
    <mergeCell ref="BH19:BR19"/>
    <mergeCell ref="Q20:AG20"/>
    <mergeCell ref="AH20:AN20"/>
    <mergeCell ref="AO20:AU20"/>
    <mergeCell ref="AV20:BG20"/>
    <mergeCell ref="BH20:BR20"/>
    <mergeCell ref="Q21:AG21"/>
    <mergeCell ref="AH21:AN21"/>
    <mergeCell ref="AO21:AU21"/>
    <mergeCell ref="AV21:BG21"/>
    <mergeCell ref="BH21:BR21"/>
    <mergeCell ref="Q22:AG22"/>
    <mergeCell ref="AH22:AN22"/>
    <mergeCell ref="AO22:AU22"/>
    <mergeCell ref="AV22:BG22"/>
    <mergeCell ref="BH22:BR22"/>
    <mergeCell ref="Q23:AG23"/>
    <mergeCell ref="AH23:AN23"/>
    <mergeCell ref="AO23:AU23"/>
    <mergeCell ref="AV23:BG23"/>
    <mergeCell ref="BH23:BR23"/>
    <mergeCell ref="Q24:AG24"/>
    <mergeCell ref="AH24:AN24"/>
    <mergeCell ref="AO24:AU24"/>
    <mergeCell ref="AV24:BG24"/>
    <mergeCell ref="BH24:BR24"/>
    <mergeCell ref="Q25:AG25"/>
    <mergeCell ref="AH25:AN25"/>
    <mergeCell ref="AO25:AU25"/>
    <mergeCell ref="AV25:BG25"/>
    <mergeCell ref="BH25:BR25"/>
    <mergeCell ref="Q26:AG26"/>
    <mergeCell ref="AH26:AN26"/>
    <mergeCell ref="AO26:AU26"/>
    <mergeCell ref="AV26:BG26"/>
    <mergeCell ref="BH26:BR26"/>
    <mergeCell ref="Q27:AG27"/>
    <mergeCell ref="AH27:AN27"/>
    <mergeCell ref="AO27:AU27"/>
    <mergeCell ref="AV27:BG27"/>
    <mergeCell ref="BH27:BR27"/>
    <mergeCell ref="Q28:AG28"/>
    <mergeCell ref="AH28:AN28"/>
    <mergeCell ref="AO28:AU28"/>
    <mergeCell ref="AV28:BG28"/>
    <mergeCell ref="BH28:BR28"/>
    <mergeCell ref="Q29:AG29"/>
    <mergeCell ref="AH29:AN29"/>
    <mergeCell ref="AO29:AU29"/>
    <mergeCell ref="AV29:BG29"/>
    <mergeCell ref="BH29:BR29"/>
    <mergeCell ref="BH31:BR31"/>
    <mergeCell ref="Q32:AG32"/>
    <mergeCell ref="AH32:AN32"/>
    <mergeCell ref="AO32:AU32"/>
    <mergeCell ref="AV32:BG32"/>
    <mergeCell ref="BH32:BR32"/>
    <mergeCell ref="F30:P34"/>
    <mergeCell ref="Q30:AG30"/>
    <mergeCell ref="AH30:AN30"/>
    <mergeCell ref="AO30:AU30"/>
    <mergeCell ref="AV30:BG30"/>
    <mergeCell ref="BH30:BR30"/>
    <mergeCell ref="Q31:AG31"/>
    <mergeCell ref="AH31:AN31"/>
    <mergeCell ref="AO31:AU31"/>
    <mergeCell ref="AV31:BG31"/>
    <mergeCell ref="Q33:AG33"/>
    <mergeCell ref="AH33:AN33"/>
    <mergeCell ref="AO33:AU33"/>
    <mergeCell ref="AV33:BG33"/>
    <mergeCell ref="BH33:BR33"/>
    <mergeCell ref="Q34:AG34"/>
    <mergeCell ref="AH34:AN34"/>
    <mergeCell ref="AO34:AU34"/>
    <mergeCell ref="AV34:BG34"/>
    <mergeCell ref="BH34:BR34"/>
    <mergeCell ref="BH36:BR36"/>
    <mergeCell ref="F37:P38"/>
    <mergeCell ref="Q37:AG37"/>
    <mergeCell ref="AH37:AN37"/>
    <mergeCell ref="AO37:AU37"/>
    <mergeCell ref="AV37:BG37"/>
    <mergeCell ref="BH37:BR37"/>
    <mergeCell ref="Q38:AG38"/>
    <mergeCell ref="AH38:AN38"/>
    <mergeCell ref="AO38:AU38"/>
    <mergeCell ref="F35:P36"/>
    <mergeCell ref="Q35:AG35"/>
    <mergeCell ref="AH35:AN35"/>
    <mergeCell ref="AO35:AU35"/>
    <mergeCell ref="AV35:BG35"/>
    <mergeCell ref="BH35:BR35"/>
    <mergeCell ref="Q36:AG36"/>
    <mergeCell ref="AH36:AN36"/>
    <mergeCell ref="AO36:AU36"/>
    <mergeCell ref="AV36:BG36"/>
    <mergeCell ref="AV38:BG38"/>
    <mergeCell ref="BH38:BR38"/>
    <mergeCell ref="BH41:BR41"/>
    <mergeCell ref="Q42:AG42"/>
    <mergeCell ref="AH42:AN42"/>
    <mergeCell ref="AO42:AU42"/>
    <mergeCell ref="AV42:BG42"/>
    <mergeCell ref="BH42:BR42"/>
    <mergeCell ref="Q43:AG43"/>
    <mergeCell ref="AH43:AN43"/>
    <mergeCell ref="AO43:AU43"/>
    <mergeCell ref="BH43:BR43"/>
    <mergeCell ref="F39:P40"/>
    <mergeCell ref="Q39:AG39"/>
    <mergeCell ref="AH39:AN39"/>
    <mergeCell ref="AO39:AU39"/>
    <mergeCell ref="AV39:BG39"/>
    <mergeCell ref="BH39:BR39"/>
    <mergeCell ref="Q40:AG40"/>
    <mergeCell ref="AH40:AN40"/>
    <mergeCell ref="AO40:AU40"/>
    <mergeCell ref="AV40:BG40"/>
    <mergeCell ref="BH40:BR40"/>
    <mergeCell ref="BH45:BR45"/>
    <mergeCell ref="BH48:BR48"/>
    <mergeCell ref="Q49:AG49"/>
    <mergeCell ref="AH49:AN49"/>
    <mergeCell ref="AO49:AU49"/>
    <mergeCell ref="AV49:BG49"/>
    <mergeCell ref="BH49:BR49"/>
    <mergeCell ref="Q46:AG46"/>
    <mergeCell ref="AH46:AN46"/>
    <mergeCell ref="AO46:AU46"/>
    <mergeCell ref="AV46:BG46"/>
    <mergeCell ref="BH46:BR46"/>
    <mergeCell ref="Q47:AG47"/>
    <mergeCell ref="AH47:AN47"/>
    <mergeCell ref="AO47:AU47"/>
    <mergeCell ref="AV47:BG47"/>
    <mergeCell ref="BH47:BR47"/>
    <mergeCell ref="BH44:BR44"/>
    <mergeCell ref="Q45:AG45"/>
    <mergeCell ref="AH45:AN45"/>
    <mergeCell ref="AO45:AU45"/>
    <mergeCell ref="F51:P52"/>
    <mergeCell ref="Q51:AG51"/>
    <mergeCell ref="AH51:AN51"/>
    <mergeCell ref="AO51:AU51"/>
    <mergeCell ref="AV51:BG51"/>
    <mergeCell ref="Q48:AG48"/>
    <mergeCell ref="AH48:AN48"/>
    <mergeCell ref="AO48:AU48"/>
    <mergeCell ref="AV48:BG48"/>
    <mergeCell ref="F41:P50"/>
    <mergeCell ref="Q41:AG41"/>
    <mergeCell ref="AH41:AN41"/>
    <mergeCell ref="AO41:AU41"/>
    <mergeCell ref="AV41:BG41"/>
    <mergeCell ref="Q44:AG44"/>
    <mergeCell ref="AH44:AN44"/>
    <mergeCell ref="AO44:AU44"/>
    <mergeCell ref="AV44:BG44"/>
    <mergeCell ref="AV43:BG43"/>
    <mergeCell ref="AV45:BG45"/>
    <mergeCell ref="AV54:BG54"/>
    <mergeCell ref="BH51:BR51"/>
    <mergeCell ref="Q52:AG52"/>
    <mergeCell ref="AH52:AN52"/>
    <mergeCell ref="AO52:AU52"/>
    <mergeCell ref="AV52:BG52"/>
    <mergeCell ref="BH52:BR52"/>
    <mergeCell ref="Q50:AG50"/>
    <mergeCell ref="AH50:AN50"/>
    <mergeCell ref="AO50:AU50"/>
    <mergeCell ref="AV50:BG50"/>
    <mergeCell ref="BH50:BR50"/>
    <mergeCell ref="AV56:BG56"/>
    <mergeCell ref="BH56:BR56"/>
    <mergeCell ref="F57:AU57"/>
    <mergeCell ref="AV57:BG57"/>
    <mergeCell ref="BH57:BR57"/>
    <mergeCell ref="BH54:BR54"/>
    <mergeCell ref="F55:P56"/>
    <mergeCell ref="Q55:AG55"/>
    <mergeCell ref="AH55:AN55"/>
    <mergeCell ref="AO55:AU55"/>
    <mergeCell ref="AV55:BG55"/>
    <mergeCell ref="BH55:BR55"/>
    <mergeCell ref="Q56:AG56"/>
    <mergeCell ref="AH56:AN56"/>
    <mergeCell ref="AO56:AU56"/>
    <mergeCell ref="F53:P54"/>
    <mergeCell ref="Q53:AG53"/>
    <mergeCell ref="AH53:AN53"/>
    <mergeCell ref="AO53:AU53"/>
    <mergeCell ref="AV53:BG53"/>
    <mergeCell ref="BH53:BR53"/>
    <mergeCell ref="Q54:AG54"/>
    <mergeCell ref="AH54:AN54"/>
    <mergeCell ref="AO54:AU54"/>
  </mergeCells>
  <phoneticPr fontId="3"/>
  <dataValidations count="1">
    <dataValidation type="list" allowBlank="1" showInputMessage="1" showErrorMessage="1" sqref="AX12:BR12">
      <formula1>$BY$2:$BY$9</formula1>
    </dataValidation>
  </dataValidations>
  <printOptions horizontalCentered="1"/>
  <pageMargins left="0.19685039370078741" right="0.19685039370078741" top="0.19685039370078741" bottom="0.19685039370078741" header="0.11811023622047245" footer="0.11811023622047245"/>
  <pageSetup paperSize="9" scale="88" orientation="portrait" horizontalDpi="300" verticalDpi="300" r:id="rId1"/>
  <headerFooter alignWithMargins="0"/>
  <rowBreaks count="2" manualBreakCount="2">
    <brk id="58" min="1" max="74" man="1"/>
    <brk id="70" min="1" max="74" man="1"/>
  </rowBreaks>
  <colBreaks count="1" manualBreakCount="1">
    <brk id="75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'⑥身体介護を伴わない移動支援・複合（早朝＆日中&amp;夜間）'!$A$4:$A$32</xm:f>
          </x14:formula1>
          <xm:sqref>Q53:AG54</xm:sqref>
        </x14:dataValidation>
        <x14:dataValidation type="list" allowBlank="1" showInputMessage="1" showErrorMessage="1">
          <x14:formula1>
            <xm:f>'⑦身体介護を伴わない移動支援・複合（日中＆夜間＆深夜）'!$A$4:$A$97</xm:f>
          </x14:formula1>
          <xm:sqref>Q55:AG56</xm:sqref>
        </x14:dataValidation>
        <x14:dataValidation type="list" allowBlank="1" showInputMessage="1" showErrorMessage="1">
          <x14:formula1>
            <xm:f>'⑤身体介護を伴わない移動支援・複合（夜間早朝＆深夜）'!$A$4:$A$48</xm:f>
          </x14:formula1>
          <xm:sqref>Q51:AG52</xm:sqref>
        </x14:dataValidation>
        <x14:dataValidation type="list" allowBlank="1" showInputMessage="1" showErrorMessage="1">
          <x14:formula1>
            <xm:f>'④身体介護を伴わない移動支援・複合（日中＆夜間早朝）'!$A$4:$A$192</xm:f>
          </x14:formula1>
          <xm:sqref>Q41:AG50</xm:sqref>
        </x14:dataValidation>
        <x14:dataValidation type="list" allowBlank="1" showInputMessage="1" showErrorMessage="1">
          <x14:formula1>
            <xm:f>'③身体介護を伴わない移動支援・複合（夜間早朝＆日中）'!$A$4:$A$108</xm:f>
          </x14:formula1>
          <xm:sqref>Q39:AG40</xm:sqref>
        </x14:dataValidation>
        <x14:dataValidation type="list" allowBlank="1" showInputMessage="1" showErrorMessage="1">
          <x14:formula1>
            <xm:f>'②身体介護を伴わない移動支援・複合（深夜＆夜間早朝）'!$A$4:$A$68</xm:f>
          </x14:formula1>
          <xm:sqref>Q37:AG38</xm:sqref>
        </x14:dataValidation>
        <x14:dataValidation type="list" allowBlank="1" showInputMessage="1" showErrorMessage="1">
          <x14:formula1>
            <xm:f>'➀身体介護を伴わない移動支援・単一'!$A$34:$A$46</xm:f>
          </x14:formula1>
          <xm:sqref>Q35:AG36</xm:sqref>
        </x14:dataValidation>
        <x14:dataValidation type="list" allowBlank="1" showInputMessage="1" showErrorMessage="1">
          <x14:formula1>
            <xm:f>'➀身体介護を伴わない移動支援・単一'!$A$25:$A$33</xm:f>
          </x14:formula1>
          <xm:sqref>Q30:AG34</xm:sqref>
        </x14:dataValidation>
        <x14:dataValidation type="list" allowBlank="1" showInputMessage="1" showErrorMessage="1">
          <x14:formula1>
            <xm:f>'➀身体介護を伴わない移動支援・単一'!$A$4:$A$24</xm:f>
          </x14:formula1>
          <xm:sqref>Q15:AG29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115" zoomScaleNormal="100" zoomScaleSheetLayoutView="115" workbookViewId="0">
      <pane ySplit="3" topLeftCell="A4" activePane="bottomLeft" state="frozen"/>
      <selection activeCell="B2" sqref="B2"/>
      <selection pane="bottomLeft" sqref="A1:I3"/>
    </sheetView>
  </sheetViews>
  <sheetFormatPr defaultColWidth="2.625" defaultRowHeight="18" customHeight="1" outlineLevelCol="1" x14ac:dyDescent="0.15"/>
  <cols>
    <col min="1" max="9" width="2.625" style="39" customWidth="1"/>
    <col min="10" max="12" width="2.625" style="39" customWidth="1" outlineLevel="1"/>
    <col min="13" max="15" width="2.625" style="39" customWidth="1"/>
    <col min="16" max="16" width="2.625" style="39"/>
    <col min="17" max="17" width="3.25" style="39" bestFit="1" customWidth="1"/>
    <col min="18" max="16384" width="2.625" style="39"/>
  </cols>
  <sheetData>
    <row r="1" spans="1:18" ht="18" customHeight="1" x14ac:dyDescent="0.15">
      <c r="A1" s="290" t="s">
        <v>482</v>
      </c>
      <c r="B1" s="290"/>
      <c r="C1" s="290"/>
      <c r="D1" s="290"/>
      <c r="E1" s="290"/>
      <c r="F1" s="290"/>
      <c r="G1" s="290"/>
      <c r="H1" s="290"/>
      <c r="I1" s="290"/>
      <c r="J1" s="296" t="s">
        <v>502</v>
      </c>
      <c r="K1" s="296"/>
      <c r="L1" s="296"/>
      <c r="M1" s="296"/>
      <c r="N1" s="296"/>
      <c r="O1" s="296"/>
      <c r="Q1" s="39" t="s">
        <v>503</v>
      </c>
    </row>
    <row r="2" spans="1:18" ht="18" customHeight="1" x14ac:dyDescent="0.15">
      <c r="A2" s="290"/>
      <c r="B2" s="290"/>
      <c r="C2" s="290"/>
      <c r="D2" s="290"/>
      <c r="E2" s="290"/>
      <c r="F2" s="290"/>
      <c r="G2" s="290"/>
      <c r="H2" s="290"/>
      <c r="I2" s="290"/>
      <c r="J2" s="291" t="s">
        <v>498</v>
      </c>
      <c r="K2" s="291"/>
      <c r="L2" s="291"/>
      <c r="M2" s="292" t="s">
        <v>497</v>
      </c>
      <c r="N2" s="292"/>
      <c r="O2" s="292"/>
      <c r="Q2" s="40">
        <v>83</v>
      </c>
      <c r="R2" s="39" t="s">
        <v>500</v>
      </c>
    </row>
    <row r="3" spans="1:18" ht="18" customHeight="1" x14ac:dyDescent="0.15">
      <c r="A3" s="290"/>
      <c r="B3" s="290"/>
      <c r="C3" s="290"/>
      <c r="D3" s="290"/>
      <c r="E3" s="290"/>
      <c r="F3" s="290"/>
      <c r="G3" s="290"/>
      <c r="H3" s="290"/>
      <c r="I3" s="290"/>
      <c r="J3" s="291"/>
      <c r="K3" s="291"/>
      <c r="L3" s="291"/>
      <c r="M3" s="292"/>
      <c r="N3" s="292"/>
      <c r="O3" s="292"/>
    </row>
    <row r="4" spans="1:18" ht="18" customHeight="1" x14ac:dyDescent="0.15">
      <c r="A4" s="293" t="s">
        <v>501</v>
      </c>
      <c r="B4" s="293"/>
      <c r="C4" s="293"/>
      <c r="D4" s="294">
        <v>0.5</v>
      </c>
      <c r="E4" s="294"/>
      <c r="F4" s="294"/>
      <c r="G4" s="284">
        <v>0.5</v>
      </c>
      <c r="H4" s="284"/>
      <c r="I4" s="284"/>
      <c r="J4" s="285">
        <v>170</v>
      </c>
      <c r="K4" s="285"/>
      <c r="L4" s="285"/>
      <c r="M4" s="286">
        <f>基本・単一!L5-基本・単一!L4</f>
        <v>148</v>
      </c>
      <c r="N4" s="286"/>
      <c r="O4" s="286"/>
    </row>
    <row r="5" spans="1:18" ht="18" customHeight="1" x14ac:dyDescent="0.15">
      <c r="A5" s="293" t="s">
        <v>501</v>
      </c>
      <c r="B5" s="293"/>
      <c r="C5" s="293"/>
      <c r="D5" s="295">
        <v>0.5</v>
      </c>
      <c r="E5" s="295"/>
      <c r="F5" s="295"/>
      <c r="G5" s="284">
        <v>1</v>
      </c>
      <c r="H5" s="284"/>
      <c r="I5" s="284"/>
      <c r="J5" s="285">
        <v>350</v>
      </c>
      <c r="K5" s="285"/>
      <c r="L5" s="285"/>
      <c r="M5" s="286">
        <f>M4+基本・単一!L6-基本・単一!L5</f>
        <v>331</v>
      </c>
      <c r="N5" s="286"/>
      <c r="O5" s="286"/>
    </row>
    <row r="6" spans="1:18" ht="18" customHeight="1" x14ac:dyDescent="0.15">
      <c r="A6" s="293" t="s">
        <v>501</v>
      </c>
      <c r="B6" s="293"/>
      <c r="C6" s="293"/>
      <c r="D6" s="295">
        <v>0.5</v>
      </c>
      <c r="E6" s="295"/>
      <c r="F6" s="295"/>
      <c r="G6" s="284">
        <v>1.5</v>
      </c>
      <c r="H6" s="284"/>
      <c r="I6" s="284"/>
      <c r="J6" s="285">
        <v>425</v>
      </c>
      <c r="K6" s="285"/>
      <c r="L6" s="285"/>
      <c r="M6" s="286">
        <f>M5+基本・単一!L7-基本・単一!L6</f>
        <v>413</v>
      </c>
      <c r="N6" s="286"/>
      <c r="O6" s="286"/>
    </row>
    <row r="7" spans="1:18" ht="18" customHeight="1" x14ac:dyDescent="0.15">
      <c r="A7" s="293" t="s">
        <v>501</v>
      </c>
      <c r="B7" s="293"/>
      <c r="C7" s="293"/>
      <c r="D7" s="295">
        <v>0.5</v>
      </c>
      <c r="E7" s="295"/>
      <c r="F7" s="295"/>
      <c r="G7" s="284">
        <v>2</v>
      </c>
      <c r="H7" s="284"/>
      <c r="I7" s="284"/>
      <c r="J7" s="285">
        <v>500</v>
      </c>
      <c r="K7" s="285"/>
      <c r="L7" s="285"/>
      <c r="M7" s="286">
        <f>M6+基本・単一!L8-基本・単一!L7</f>
        <v>498</v>
      </c>
      <c r="N7" s="286"/>
      <c r="O7" s="286"/>
    </row>
    <row r="8" spans="1:18" ht="18" customHeight="1" x14ac:dyDescent="0.15">
      <c r="A8" s="293" t="s">
        <v>501</v>
      </c>
      <c r="B8" s="293"/>
      <c r="C8" s="293"/>
      <c r="D8" s="295">
        <v>0.5</v>
      </c>
      <c r="E8" s="295"/>
      <c r="F8" s="295"/>
      <c r="G8" s="284">
        <v>2.5</v>
      </c>
      <c r="H8" s="284"/>
      <c r="I8" s="284"/>
      <c r="J8" s="285">
        <v>575</v>
      </c>
      <c r="K8" s="285"/>
      <c r="L8" s="285"/>
      <c r="M8" s="286">
        <f>M7+基本・単一!L9-基本・単一!L8</f>
        <v>581</v>
      </c>
      <c r="N8" s="286"/>
      <c r="O8" s="286"/>
    </row>
    <row r="9" spans="1:18" ht="18" customHeight="1" x14ac:dyDescent="0.15">
      <c r="A9" s="293" t="s">
        <v>501</v>
      </c>
      <c r="B9" s="293"/>
      <c r="C9" s="293"/>
      <c r="D9" s="295">
        <v>0.5</v>
      </c>
      <c r="E9" s="295"/>
      <c r="F9" s="295"/>
      <c r="G9" s="284">
        <v>3</v>
      </c>
      <c r="H9" s="284"/>
      <c r="I9" s="284"/>
      <c r="J9" s="285">
        <v>650</v>
      </c>
      <c r="K9" s="285"/>
      <c r="L9" s="285"/>
      <c r="M9" s="286">
        <f>M8+$Q$2</f>
        <v>664</v>
      </c>
      <c r="N9" s="286"/>
      <c r="O9" s="286"/>
    </row>
    <row r="10" spans="1:18" ht="18" customHeight="1" x14ac:dyDescent="0.15">
      <c r="A10" s="293" t="s">
        <v>501</v>
      </c>
      <c r="B10" s="293"/>
      <c r="C10" s="293"/>
      <c r="D10" s="295">
        <v>1</v>
      </c>
      <c r="E10" s="295"/>
      <c r="F10" s="295"/>
      <c r="G10" s="284">
        <v>0.5</v>
      </c>
      <c r="H10" s="284"/>
      <c r="I10" s="284"/>
      <c r="J10" s="285">
        <v>180</v>
      </c>
      <c r="K10" s="285"/>
      <c r="L10" s="285"/>
      <c r="M10" s="286">
        <f>基本・単一!L6-基本・単一!L5</f>
        <v>183</v>
      </c>
      <c r="N10" s="286"/>
      <c r="O10" s="286"/>
    </row>
    <row r="11" spans="1:18" ht="18" customHeight="1" x14ac:dyDescent="0.15">
      <c r="A11" s="293" t="s">
        <v>501</v>
      </c>
      <c r="B11" s="293"/>
      <c r="C11" s="293"/>
      <c r="D11" s="295">
        <v>1</v>
      </c>
      <c r="E11" s="295"/>
      <c r="F11" s="295"/>
      <c r="G11" s="284">
        <v>1</v>
      </c>
      <c r="H11" s="284"/>
      <c r="I11" s="284"/>
      <c r="J11" s="285">
        <v>255</v>
      </c>
      <c r="K11" s="285"/>
      <c r="L11" s="285"/>
      <c r="M11" s="286">
        <f>M10+基本・単一!L7-基本・単一!L6</f>
        <v>265</v>
      </c>
      <c r="N11" s="286"/>
      <c r="O11" s="286"/>
    </row>
    <row r="12" spans="1:18" ht="18" customHeight="1" x14ac:dyDescent="0.15">
      <c r="A12" s="293" t="s">
        <v>501</v>
      </c>
      <c r="B12" s="293"/>
      <c r="C12" s="293"/>
      <c r="D12" s="295">
        <v>1</v>
      </c>
      <c r="E12" s="295"/>
      <c r="F12" s="295"/>
      <c r="G12" s="284">
        <v>1.5</v>
      </c>
      <c r="H12" s="284"/>
      <c r="I12" s="284"/>
      <c r="J12" s="285">
        <v>330</v>
      </c>
      <c r="K12" s="285"/>
      <c r="L12" s="285"/>
      <c r="M12" s="286">
        <f>M11+基本・単一!L8-基本・単一!L7</f>
        <v>350</v>
      </c>
      <c r="N12" s="286"/>
      <c r="O12" s="286"/>
    </row>
    <row r="13" spans="1:18" ht="18" customHeight="1" x14ac:dyDescent="0.15">
      <c r="A13" s="293" t="s">
        <v>501</v>
      </c>
      <c r="B13" s="293"/>
      <c r="C13" s="293"/>
      <c r="D13" s="295">
        <v>1</v>
      </c>
      <c r="E13" s="295"/>
      <c r="F13" s="295"/>
      <c r="G13" s="284">
        <v>2</v>
      </c>
      <c r="H13" s="284"/>
      <c r="I13" s="284"/>
      <c r="J13" s="285">
        <v>405</v>
      </c>
      <c r="K13" s="285"/>
      <c r="L13" s="285"/>
      <c r="M13" s="286">
        <f>M12+基本・単一!L9-基本・単一!L8</f>
        <v>433</v>
      </c>
      <c r="N13" s="286"/>
      <c r="O13" s="286"/>
    </row>
    <row r="14" spans="1:18" ht="18" customHeight="1" x14ac:dyDescent="0.15">
      <c r="A14" s="293" t="s">
        <v>501</v>
      </c>
      <c r="B14" s="293"/>
      <c r="C14" s="293"/>
      <c r="D14" s="295">
        <v>1</v>
      </c>
      <c r="E14" s="295"/>
      <c r="F14" s="295"/>
      <c r="G14" s="284">
        <v>2.5</v>
      </c>
      <c r="H14" s="284"/>
      <c r="I14" s="284"/>
      <c r="J14" s="285">
        <v>480</v>
      </c>
      <c r="K14" s="285"/>
      <c r="L14" s="285"/>
      <c r="M14" s="286">
        <f>M13+$Q$2</f>
        <v>516</v>
      </c>
      <c r="N14" s="286"/>
      <c r="O14" s="286"/>
    </row>
    <row r="15" spans="1:18" ht="18" customHeight="1" x14ac:dyDescent="0.15">
      <c r="A15" s="293" t="s">
        <v>501</v>
      </c>
      <c r="B15" s="293"/>
      <c r="C15" s="293"/>
      <c r="D15" s="295">
        <v>1.5</v>
      </c>
      <c r="E15" s="295"/>
      <c r="F15" s="295"/>
      <c r="G15" s="284">
        <v>0.5</v>
      </c>
      <c r="H15" s="284"/>
      <c r="I15" s="284"/>
      <c r="J15" s="285">
        <v>75</v>
      </c>
      <c r="K15" s="285"/>
      <c r="L15" s="285"/>
      <c r="M15" s="286">
        <f>基本・単一!L7-基本・単一!L6</f>
        <v>82</v>
      </c>
      <c r="N15" s="286"/>
      <c r="O15" s="286"/>
    </row>
    <row r="16" spans="1:18" ht="18" customHeight="1" x14ac:dyDescent="0.15">
      <c r="A16" s="293" t="s">
        <v>501</v>
      </c>
      <c r="B16" s="293"/>
      <c r="C16" s="293"/>
      <c r="D16" s="295">
        <v>1.5</v>
      </c>
      <c r="E16" s="295"/>
      <c r="F16" s="295"/>
      <c r="G16" s="284">
        <v>1</v>
      </c>
      <c r="H16" s="284"/>
      <c r="I16" s="284"/>
      <c r="J16" s="285">
        <v>150</v>
      </c>
      <c r="K16" s="285"/>
      <c r="L16" s="285"/>
      <c r="M16" s="286">
        <f>M15+基本・単一!L8-基本・単一!L7</f>
        <v>167</v>
      </c>
      <c r="N16" s="286"/>
      <c r="O16" s="286"/>
    </row>
    <row r="17" spans="1:15" ht="18" customHeight="1" x14ac:dyDescent="0.15">
      <c r="A17" s="293" t="s">
        <v>501</v>
      </c>
      <c r="B17" s="293"/>
      <c r="C17" s="293"/>
      <c r="D17" s="295">
        <v>1.5</v>
      </c>
      <c r="E17" s="295"/>
      <c r="F17" s="295"/>
      <c r="G17" s="284">
        <v>1.5</v>
      </c>
      <c r="H17" s="284"/>
      <c r="I17" s="284"/>
      <c r="J17" s="285">
        <v>225</v>
      </c>
      <c r="K17" s="285"/>
      <c r="L17" s="285"/>
      <c r="M17" s="286">
        <f>M16+基本・単一!L9-基本・単一!L8</f>
        <v>250</v>
      </c>
      <c r="N17" s="286"/>
      <c r="O17" s="286"/>
    </row>
    <row r="18" spans="1:15" ht="18" customHeight="1" x14ac:dyDescent="0.15">
      <c r="A18" s="293" t="s">
        <v>501</v>
      </c>
      <c r="B18" s="293"/>
      <c r="C18" s="293"/>
      <c r="D18" s="295">
        <v>1.5</v>
      </c>
      <c r="E18" s="295"/>
      <c r="F18" s="295"/>
      <c r="G18" s="284">
        <v>2</v>
      </c>
      <c r="H18" s="284"/>
      <c r="I18" s="284"/>
      <c r="J18" s="285">
        <v>300</v>
      </c>
      <c r="K18" s="285"/>
      <c r="L18" s="285"/>
      <c r="M18" s="286">
        <f>M17+$Q$2</f>
        <v>333</v>
      </c>
      <c r="N18" s="286"/>
      <c r="O18" s="286"/>
    </row>
    <row r="19" spans="1:15" ht="18" customHeight="1" x14ac:dyDescent="0.15">
      <c r="A19" s="293" t="s">
        <v>501</v>
      </c>
      <c r="B19" s="293"/>
      <c r="C19" s="293"/>
      <c r="D19" s="295">
        <v>1.5</v>
      </c>
      <c r="E19" s="295"/>
      <c r="F19" s="295"/>
      <c r="G19" s="284">
        <v>2.5</v>
      </c>
      <c r="H19" s="284"/>
      <c r="I19" s="284"/>
      <c r="J19" s="285">
        <v>375</v>
      </c>
      <c r="K19" s="285"/>
      <c r="L19" s="285"/>
      <c r="M19" s="286">
        <f>M18+$Q$2</f>
        <v>416</v>
      </c>
      <c r="N19" s="286"/>
      <c r="O19" s="286"/>
    </row>
    <row r="20" spans="1:15" ht="18" customHeight="1" x14ac:dyDescent="0.15">
      <c r="A20" s="293" t="s">
        <v>501</v>
      </c>
      <c r="B20" s="293"/>
      <c r="C20" s="293"/>
      <c r="D20" s="295">
        <v>2</v>
      </c>
      <c r="E20" s="295"/>
      <c r="F20" s="295"/>
      <c r="G20" s="284">
        <v>0.5</v>
      </c>
      <c r="H20" s="284"/>
      <c r="I20" s="284"/>
      <c r="J20" s="285">
        <v>75</v>
      </c>
      <c r="K20" s="285"/>
      <c r="L20" s="285"/>
      <c r="M20" s="286">
        <f>基本・単一!L8-基本・単一!L7</f>
        <v>85</v>
      </c>
      <c r="N20" s="286"/>
      <c r="O20" s="286"/>
    </row>
    <row r="21" spans="1:15" ht="18" customHeight="1" x14ac:dyDescent="0.15">
      <c r="A21" s="293" t="s">
        <v>501</v>
      </c>
      <c r="B21" s="293"/>
      <c r="C21" s="293"/>
      <c r="D21" s="295">
        <v>2</v>
      </c>
      <c r="E21" s="295"/>
      <c r="F21" s="295"/>
      <c r="G21" s="284">
        <v>1</v>
      </c>
      <c r="H21" s="284"/>
      <c r="I21" s="284"/>
      <c r="J21" s="285">
        <v>150</v>
      </c>
      <c r="K21" s="285"/>
      <c r="L21" s="285"/>
      <c r="M21" s="286">
        <f>M20+基本・単一!L9-基本・単一!L8</f>
        <v>168</v>
      </c>
      <c r="N21" s="286"/>
      <c r="O21" s="286"/>
    </row>
    <row r="22" spans="1:15" ht="18" customHeight="1" x14ac:dyDescent="0.15">
      <c r="A22" s="293" t="s">
        <v>501</v>
      </c>
      <c r="B22" s="293"/>
      <c r="C22" s="293"/>
      <c r="D22" s="295">
        <v>2</v>
      </c>
      <c r="E22" s="295"/>
      <c r="F22" s="295"/>
      <c r="G22" s="284">
        <v>1.5</v>
      </c>
      <c r="H22" s="284"/>
      <c r="I22" s="284"/>
      <c r="J22" s="285">
        <v>225</v>
      </c>
      <c r="K22" s="285"/>
      <c r="L22" s="285"/>
      <c r="M22" s="286">
        <f>M21+$Q$2</f>
        <v>251</v>
      </c>
      <c r="N22" s="286"/>
      <c r="O22" s="286"/>
    </row>
    <row r="23" spans="1:15" ht="18" customHeight="1" x14ac:dyDescent="0.15">
      <c r="A23" s="293" t="s">
        <v>501</v>
      </c>
      <c r="B23" s="293"/>
      <c r="C23" s="293"/>
      <c r="D23" s="295">
        <v>2</v>
      </c>
      <c r="E23" s="295"/>
      <c r="F23" s="295"/>
      <c r="G23" s="284">
        <v>2</v>
      </c>
      <c r="H23" s="284"/>
      <c r="I23" s="284"/>
      <c r="J23" s="285">
        <v>300</v>
      </c>
      <c r="K23" s="285"/>
      <c r="L23" s="285"/>
      <c r="M23" s="286">
        <f>M22+$Q$2</f>
        <v>334</v>
      </c>
      <c r="N23" s="286"/>
      <c r="O23" s="286"/>
    </row>
    <row r="24" spans="1:15" ht="18" customHeight="1" x14ac:dyDescent="0.15">
      <c r="A24" s="293" t="s">
        <v>501</v>
      </c>
      <c r="B24" s="293"/>
      <c r="C24" s="293"/>
      <c r="D24" s="295">
        <v>2</v>
      </c>
      <c r="E24" s="295"/>
      <c r="F24" s="295"/>
      <c r="G24" s="284">
        <v>2.5</v>
      </c>
      <c r="H24" s="284"/>
      <c r="I24" s="284"/>
      <c r="J24" s="285">
        <v>375</v>
      </c>
      <c r="K24" s="285"/>
      <c r="L24" s="285"/>
      <c r="M24" s="286">
        <f>M23+$Q$2</f>
        <v>417</v>
      </c>
      <c r="N24" s="286"/>
      <c r="O24" s="286"/>
    </row>
    <row r="25" spans="1:15" ht="18" customHeight="1" x14ac:dyDescent="0.15">
      <c r="A25" s="293" t="s">
        <v>501</v>
      </c>
      <c r="B25" s="293"/>
      <c r="C25" s="293"/>
      <c r="D25" s="294">
        <v>2.5</v>
      </c>
      <c r="E25" s="294"/>
      <c r="F25" s="294"/>
      <c r="G25" s="284">
        <v>0.5</v>
      </c>
      <c r="H25" s="284"/>
      <c r="I25" s="284"/>
      <c r="J25" s="285">
        <v>75</v>
      </c>
      <c r="K25" s="285"/>
      <c r="L25" s="285"/>
      <c r="M25" s="286">
        <f>基本・単一!L9-基本・単一!L8</f>
        <v>83</v>
      </c>
      <c r="N25" s="286"/>
      <c r="O25" s="286"/>
    </row>
  </sheetData>
  <sheetProtection algorithmName="SHA-512" hashValue="pPS5n7JL+dIEB/rxayO29vIr51JvmZRgiQpr5WtH7tHhvrRMcibZan8JiBgKh1PYbvDtp6uE6v4f3QCFeYQvog==" saltValue="84VoY+BDGyoNcNN5Pgn6/Q==" spinCount="100000" sheet="1"/>
  <mergeCells count="114">
    <mergeCell ref="A1:I3"/>
    <mergeCell ref="J1:O1"/>
    <mergeCell ref="J2:L3"/>
    <mergeCell ref="M2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6:C6"/>
    <mergeCell ref="D6:F6"/>
    <mergeCell ref="G6:I6"/>
    <mergeCell ref="J6:L6"/>
    <mergeCell ref="M6:O6"/>
    <mergeCell ref="A7:C7"/>
    <mergeCell ref="D7:F7"/>
    <mergeCell ref="G7:I7"/>
    <mergeCell ref="J7:L7"/>
    <mergeCell ref="M7:O7"/>
    <mergeCell ref="A8:C8"/>
    <mergeCell ref="D8:F8"/>
    <mergeCell ref="G8:I8"/>
    <mergeCell ref="J8:L8"/>
    <mergeCell ref="M8:O8"/>
    <mergeCell ref="A9:C9"/>
    <mergeCell ref="D9:F9"/>
    <mergeCell ref="G9:I9"/>
    <mergeCell ref="J9:L9"/>
    <mergeCell ref="M9:O9"/>
    <mergeCell ref="A10:C10"/>
    <mergeCell ref="D10:F10"/>
    <mergeCell ref="G10:I10"/>
    <mergeCell ref="J10:L10"/>
    <mergeCell ref="M10:O10"/>
    <mergeCell ref="A11:C11"/>
    <mergeCell ref="D11:F11"/>
    <mergeCell ref="G11:I11"/>
    <mergeCell ref="J11:L11"/>
    <mergeCell ref="M11:O11"/>
    <mergeCell ref="A12:C12"/>
    <mergeCell ref="D12:F12"/>
    <mergeCell ref="G12:I12"/>
    <mergeCell ref="J12:L12"/>
    <mergeCell ref="M12:O12"/>
    <mergeCell ref="A13:C13"/>
    <mergeCell ref="D13:F13"/>
    <mergeCell ref="G13:I13"/>
    <mergeCell ref="J13:L13"/>
    <mergeCell ref="M13:O13"/>
    <mergeCell ref="A14:C14"/>
    <mergeCell ref="D14:F14"/>
    <mergeCell ref="G14:I14"/>
    <mergeCell ref="J14:L14"/>
    <mergeCell ref="M14:O14"/>
    <mergeCell ref="A15:C15"/>
    <mergeCell ref="D15:F15"/>
    <mergeCell ref="G15:I15"/>
    <mergeCell ref="J15:L15"/>
    <mergeCell ref="M15:O15"/>
    <mergeCell ref="A16:C16"/>
    <mergeCell ref="D16:F16"/>
    <mergeCell ref="G16:I16"/>
    <mergeCell ref="J16:L16"/>
    <mergeCell ref="M16:O16"/>
    <mergeCell ref="A17:C17"/>
    <mergeCell ref="D17:F17"/>
    <mergeCell ref="G17:I17"/>
    <mergeCell ref="J17:L17"/>
    <mergeCell ref="M17:O17"/>
    <mergeCell ref="A18:C18"/>
    <mergeCell ref="D18:F18"/>
    <mergeCell ref="G18:I18"/>
    <mergeCell ref="J18:L18"/>
    <mergeCell ref="M18:O18"/>
    <mergeCell ref="A19:C19"/>
    <mergeCell ref="D19:F19"/>
    <mergeCell ref="G19:I19"/>
    <mergeCell ref="J19:L19"/>
    <mergeCell ref="M19:O19"/>
    <mergeCell ref="A20:C20"/>
    <mergeCell ref="D20:F20"/>
    <mergeCell ref="G20:I20"/>
    <mergeCell ref="J20:L20"/>
    <mergeCell ref="M20:O20"/>
    <mergeCell ref="A21:C21"/>
    <mergeCell ref="D21:F21"/>
    <mergeCell ref="G21:I21"/>
    <mergeCell ref="J21:L21"/>
    <mergeCell ref="M21:O21"/>
    <mergeCell ref="A22:C22"/>
    <mergeCell ref="D22:F22"/>
    <mergeCell ref="G22:I22"/>
    <mergeCell ref="J22:L22"/>
    <mergeCell ref="M22:O22"/>
    <mergeCell ref="A25:C25"/>
    <mergeCell ref="D25:F25"/>
    <mergeCell ref="G25:I25"/>
    <mergeCell ref="J25:L25"/>
    <mergeCell ref="M25:O25"/>
    <mergeCell ref="A23:C23"/>
    <mergeCell ref="D23:F23"/>
    <mergeCell ref="G23:I23"/>
    <mergeCell ref="J23:L23"/>
    <mergeCell ref="M23:O23"/>
    <mergeCell ref="A24:C24"/>
    <mergeCell ref="D24:F24"/>
    <mergeCell ref="G24:I24"/>
    <mergeCell ref="J24:L24"/>
    <mergeCell ref="M24:O24"/>
  </mergeCells>
  <phoneticPr fontId="6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pane ySplit="3" topLeftCell="A4" activePane="bottomLeft" state="frozen"/>
      <selection activeCell="B2" sqref="B2"/>
      <selection pane="bottomLeft" activeCell="L5" sqref="L5:N5"/>
    </sheetView>
  </sheetViews>
  <sheetFormatPr defaultColWidth="2.625" defaultRowHeight="18" customHeight="1" outlineLevelCol="1" x14ac:dyDescent="0.15"/>
  <cols>
    <col min="1" max="8" width="2.625" style="39" customWidth="1"/>
    <col min="9" max="11" width="2.625" style="39" customWidth="1" outlineLevel="1"/>
    <col min="12" max="15" width="2.625" style="39" customWidth="1"/>
    <col min="16" max="16" width="3.25" style="39" customWidth="1"/>
    <col min="17" max="16384" width="2.625" style="39"/>
  </cols>
  <sheetData>
    <row r="1" spans="1:17" ht="18" customHeight="1" x14ac:dyDescent="0.15">
      <c r="A1" s="290" t="s">
        <v>482</v>
      </c>
      <c r="B1" s="290"/>
      <c r="C1" s="290"/>
      <c r="D1" s="290"/>
      <c r="E1" s="290"/>
      <c r="F1" s="290"/>
      <c r="G1" s="290"/>
      <c r="H1" s="290"/>
      <c r="I1" s="291" t="s">
        <v>498</v>
      </c>
      <c r="J1" s="291"/>
      <c r="K1" s="291"/>
      <c r="L1" s="292" t="s">
        <v>497</v>
      </c>
      <c r="M1" s="292"/>
      <c r="N1" s="292"/>
      <c r="P1" s="39" t="s">
        <v>504</v>
      </c>
    </row>
    <row r="2" spans="1:17" ht="18" customHeight="1" x14ac:dyDescent="0.15">
      <c r="A2" s="290"/>
      <c r="B2" s="290"/>
      <c r="C2" s="290"/>
      <c r="D2" s="290"/>
      <c r="E2" s="290"/>
      <c r="F2" s="290"/>
      <c r="G2" s="290"/>
      <c r="H2" s="290"/>
      <c r="I2" s="291"/>
      <c r="J2" s="291"/>
      <c r="K2" s="291"/>
      <c r="L2" s="292"/>
      <c r="M2" s="292"/>
      <c r="N2" s="292"/>
      <c r="P2" s="41">
        <v>69</v>
      </c>
      <c r="Q2" s="39" t="s">
        <v>500</v>
      </c>
    </row>
    <row r="3" spans="1:17" ht="18" customHeight="1" x14ac:dyDescent="0.15">
      <c r="A3" s="290"/>
      <c r="B3" s="290"/>
      <c r="C3" s="290"/>
      <c r="D3" s="290"/>
      <c r="E3" s="290"/>
      <c r="F3" s="290"/>
      <c r="G3" s="290"/>
      <c r="H3" s="290"/>
      <c r="I3" s="291"/>
      <c r="J3" s="291"/>
      <c r="K3" s="291"/>
      <c r="L3" s="292"/>
      <c r="M3" s="292"/>
      <c r="N3" s="292"/>
    </row>
    <row r="4" spans="1:17" ht="18" customHeight="1" x14ac:dyDescent="0.15">
      <c r="A4" s="293" t="s">
        <v>495</v>
      </c>
      <c r="B4" s="293"/>
      <c r="C4" s="293"/>
      <c r="D4" s="299" t="s">
        <v>19</v>
      </c>
      <c r="E4" s="299"/>
      <c r="F4" s="300">
        <v>0.5</v>
      </c>
      <c r="G4" s="300"/>
      <c r="H4" s="300"/>
      <c r="I4" s="285">
        <v>80</v>
      </c>
      <c r="J4" s="285"/>
      <c r="K4" s="285"/>
      <c r="L4" s="286">
        <v>106</v>
      </c>
      <c r="M4" s="286"/>
      <c r="N4" s="286"/>
    </row>
    <row r="5" spans="1:17" ht="18" customHeight="1" x14ac:dyDescent="0.15">
      <c r="A5" s="293" t="s">
        <v>495</v>
      </c>
      <c r="B5" s="293"/>
      <c r="C5" s="293"/>
      <c r="D5" s="299" t="s">
        <v>19</v>
      </c>
      <c r="E5" s="299"/>
      <c r="F5" s="300">
        <v>1</v>
      </c>
      <c r="G5" s="300"/>
      <c r="H5" s="300"/>
      <c r="I5" s="285">
        <v>150</v>
      </c>
      <c r="J5" s="285"/>
      <c r="K5" s="285"/>
      <c r="L5" s="286">
        <v>197</v>
      </c>
      <c r="M5" s="286"/>
      <c r="N5" s="286"/>
    </row>
    <row r="6" spans="1:17" ht="18" customHeight="1" x14ac:dyDescent="0.15">
      <c r="A6" s="293" t="s">
        <v>495</v>
      </c>
      <c r="B6" s="293"/>
      <c r="C6" s="293"/>
      <c r="D6" s="299" t="s">
        <v>19</v>
      </c>
      <c r="E6" s="299"/>
      <c r="F6" s="300">
        <v>1.5</v>
      </c>
      <c r="G6" s="300"/>
      <c r="H6" s="300"/>
      <c r="I6" s="285">
        <v>225</v>
      </c>
      <c r="J6" s="285"/>
      <c r="K6" s="285"/>
      <c r="L6" s="286">
        <v>275</v>
      </c>
      <c r="M6" s="286"/>
      <c r="N6" s="286"/>
    </row>
    <row r="7" spans="1:17" ht="18" customHeight="1" x14ac:dyDescent="0.15">
      <c r="A7" s="293" t="s">
        <v>495</v>
      </c>
      <c r="B7" s="293"/>
      <c r="C7" s="293"/>
      <c r="D7" s="299" t="s">
        <v>19</v>
      </c>
      <c r="E7" s="299"/>
      <c r="F7" s="300">
        <v>2</v>
      </c>
      <c r="G7" s="300"/>
      <c r="H7" s="300"/>
      <c r="I7" s="285">
        <v>295</v>
      </c>
      <c r="J7" s="285"/>
      <c r="K7" s="285"/>
      <c r="L7" s="286">
        <v>344</v>
      </c>
      <c r="M7" s="286"/>
      <c r="N7" s="286"/>
    </row>
    <row r="8" spans="1:17" ht="18" customHeight="1" x14ac:dyDescent="0.15">
      <c r="A8" s="293" t="s">
        <v>495</v>
      </c>
      <c r="B8" s="293"/>
      <c r="C8" s="293"/>
      <c r="D8" s="283" t="s">
        <v>19</v>
      </c>
      <c r="E8" s="283"/>
      <c r="F8" s="284">
        <v>2.5</v>
      </c>
      <c r="G8" s="284"/>
      <c r="H8" s="284"/>
      <c r="I8" s="285">
        <v>365</v>
      </c>
      <c r="J8" s="285"/>
      <c r="K8" s="285"/>
      <c r="L8" s="286">
        <f t="shared" ref="L8:L24" si="0">L7+$P$2</f>
        <v>413</v>
      </c>
      <c r="M8" s="286"/>
      <c r="N8" s="286"/>
    </row>
    <row r="9" spans="1:17" ht="18" customHeight="1" x14ac:dyDescent="0.15">
      <c r="A9" s="293" t="s">
        <v>495</v>
      </c>
      <c r="B9" s="293"/>
      <c r="C9" s="293"/>
      <c r="D9" s="283" t="s">
        <v>19</v>
      </c>
      <c r="E9" s="283"/>
      <c r="F9" s="284">
        <v>3</v>
      </c>
      <c r="G9" s="284"/>
      <c r="H9" s="284"/>
      <c r="I9" s="285">
        <v>435</v>
      </c>
      <c r="J9" s="285"/>
      <c r="K9" s="285"/>
      <c r="L9" s="286">
        <f t="shared" si="0"/>
        <v>482</v>
      </c>
      <c r="M9" s="286"/>
      <c r="N9" s="286"/>
    </row>
    <row r="10" spans="1:17" ht="18" customHeight="1" x14ac:dyDescent="0.15">
      <c r="A10" s="293" t="s">
        <v>495</v>
      </c>
      <c r="B10" s="293"/>
      <c r="C10" s="293"/>
      <c r="D10" s="283" t="s">
        <v>19</v>
      </c>
      <c r="E10" s="283"/>
      <c r="F10" s="284">
        <v>3.5</v>
      </c>
      <c r="G10" s="284"/>
      <c r="H10" s="284"/>
      <c r="I10" s="285">
        <v>505</v>
      </c>
      <c r="J10" s="285"/>
      <c r="K10" s="285"/>
      <c r="L10" s="286">
        <f t="shared" si="0"/>
        <v>551</v>
      </c>
      <c r="M10" s="286"/>
      <c r="N10" s="286"/>
    </row>
    <row r="11" spans="1:17" ht="18" customHeight="1" x14ac:dyDescent="0.15">
      <c r="A11" s="293" t="s">
        <v>495</v>
      </c>
      <c r="B11" s="293"/>
      <c r="C11" s="293"/>
      <c r="D11" s="297" t="s">
        <v>19</v>
      </c>
      <c r="E11" s="297"/>
      <c r="F11" s="298">
        <v>4</v>
      </c>
      <c r="G11" s="298"/>
      <c r="H11" s="298"/>
      <c r="I11" s="285">
        <v>575</v>
      </c>
      <c r="J11" s="285"/>
      <c r="K11" s="285"/>
      <c r="L11" s="286">
        <f t="shared" si="0"/>
        <v>620</v>
      </c>
      <c r="M11" s="286"/>
      <c r="N11" s="286"/>
    </row>
    <row r="12" spans="1:17" ht="18" customHeight="1" x14ac:dyDescent="0.15">
      <c r="A12" s="293" t="s">
        <v>495</v>
      </c>
      <c r="B12" s="293"/>
      <c r="C12" s="293"/>
      <c r="D12" s="297" t="s">
        <v>19</v>
      </c>
      <c r="E12" s="297"/>
      <c r="F12" s="298">
        <v>4.5</v>
      </c>
      <c r="G12" s="298"/>
      <c r="H12" s="298"/>
      <c r="I12" s="285">
        <v>645</v>
      </c>
      <c r="J12" s="285"/>
      <c r="K12" s="285"/>
      <c r="L12" s="286">
        <f t="shared" si="0"/>
        <v>689</v>
      </c>
      <c r="M12" s="286"/>
      <c r="N12" s="286"/>
    </row>
    <row r="13" spans="1:17" ht="18" customHeight="1" x14ac:dyDescent="0.15">
      <c r="A13" s="293" t="s">
        <v>495</v>
      </c>
      <c r="B13" s="293"/>
      <c r="C13" s="293"/>
      <c r="D13" s="297" t="s">
        <v>19</v>
      </c>
      <c r="E13" s="297"/>
      <c r="F13" s="298">
        <v>5</v>
      </c>
      <c r="G13" s="298"/>
      <c r="H13" s="298"/>
      <c r="I13" s="285">
        <v>715</v>
      </c>
      <c r="J13" s="285"/>
      <c r="K13" s="285"/>
      <c r="L13" s="286">
        <f t="shared" si="0"/>
        <v>758</v>
      </c>
      <c r="M13" s="286"/>
      <c r="N13" s="286"/>
    </row>
    <row r="14" spans="1:17" ht="18" customHeight="1" x14ac:dyDescent="0.15">
      <c r="A14" s="293" t="s">
        <v>495</v>
      </c>
      <c r="B14" s="293"/>
      <c r="C14" s="293"/>
      <c r="D14" s="297" t="s">
        <v>19</v>
      </c>
      <c r="E14" s="297"/>
      <c r="F14" s="298">
        <v>5.5</v>
      </c>
      <c r="G14" s="298"/>
      <c r="H14" s="298"/>
      <c r="I14" s="285">
        <v>785</v>
      </c>
      <c r="J14" s="285"/>
      <c r="K14" s="285"/>
      <c r="L14" s="286">
        <f t="shared" si="0"/>
        <v>827</v>
      </c>
      <c r="M14" s="286"/>
      <c r="N14" s="286"/>
    </row>
    <row r="15" spans="1:17" ht="18" customHeight="1" x14ac:dyDescent="0.15">
      <c r="A15" s="293" t="s">
        <v>495</v>
      </c>
      <c r="B15" s="293"/>
      <c r="C15" s="293"/>
      <c r="D15" s="297" t="s">
        <v>19</v>
      </c>
      <c r="E15" s="297"/>
      <c r="F15" s="298">
        <v>6</v>
      </c>
      <c r="G15" s="298"/>
      <c r="H15" s="298"/>
      <c r="I15" s="285">
        <v>855</v>
      </c>
      <c r="J15" s="285"/>
      <c r="K15" s="285"/>
      <c r="L15" s="286">
        <f t="shared" si="0"/>
        <v>896</v>
      </c>
      <c r="M15" s="286"/>
      <c r="N15" s="286"/>
    </row>
    <row r="16" spans="1:17" ht="18" customHeight="1" x14ac:dyDescent="0.15">
      <c r="A16" s="293" t="s">
        <v>495</v>
      </c>
      <c r="B16" s="293"/>
      <c r="C16" s="293"/>
      <c r="D16" s="297" t="s">
        <v>19</v>
      </c>
      <c r="E16" s="297"/>
      <c r="F16" s="298">
        <v>6.5</v>
      </c>
      <c r="G16" s="298"/>
      <c r="H16" s="298"/>
      <c r="I16" s="285">
        <v>925</v>
      </c>
      <c r="J16" s="285"/>
      <c r="K16" s="285"/>
      <c r="L16" s="286">
        <f t="shared" si="0"/>
        <v>965</v>
      </c>
      <c r="M16" s="286"/>
      <c r="N16" s="286"/>
    </row>
    <row r="17" spans="1:14" ht="18" customHeight="1" x14ac:dyDescent="0.15">
      <c r="A17" s="293" t="s">
        <v>495</v>
      </c>
      <c r="B17" s="293"/>
      <c r="C17" s="293"/>
      <c r="D17" s="297" t="s">
        <v>19</v>
      </c>
      <c r="E17" s="297"/>
      <c r="F17" s="298">
        <v>7</v>
      </c>
      <c r="G17" s="298"/>
      <c r="H17" s="298"/>
      <c r="I17" s="285">
        <v>995</v>
      </c>
      <c r="J17" s="285"/>
      <c r="K17" s="285"/>
      <c r="L17" s="286">
        <f t="shared" si="0"/>
        <v>1034</v>
      </c>
      <c r="M17" s="286"/>
      <c r="N17" s="286"/>
    </row>
    <row r="18" spans="1:14" ht="18" customHeight="1" x14ac:dyDescent="0.15">
      <c r="A18" s="293" t="s">
        <v>495</v>
      </c>
      <c r="B18" s="293"/>
      <c r="C18" s="293"/>
      <c r="D18" s="297" t="s">
        <v>19</v>
      </c>
      <c r="E18" s="297"/>
      <c r="F18" s="298">
        <v>7.5</v>
      </c>
      <c r="G18" s="298"/>
      <c r="H18" s="298"/>
      <c r="I18" s="285">
        <v>1065</v>
      </c>
      <c r="J18" s="285"/>
      <c r="K18" s="285"/>
      <c r="L18" s="286">
        <f t="shared" si="0"/>
        <v>1103</v>
      </c>
      <c r="M18" s="286"/>
      <c r="N18" s="286"/>
    </row>
    <row r="19" spans="1:14" ht="18" customHeight="1" x14ac:dyDescent="0.15">
      <c r="A19" s="293" t="s">
        <v>495</v>
      </c>
      <c r="B19" s="293"/>
      <c r="C19" s="293"/>
      <c r="D19" s="297" t="s">
        <v>19</v>
      </c>
      <c r="E19" s="297"/>
      <c r="F19" s="298">
        <v>8</v>
      </c>
      <c r="G19" s="298"/>
      <c r="H19" s="298"/>
      <c r="I19" s="285">
        <v>1135</v>
      </c>
      <c r="J19" s="285"/>
      <c r="K19" s="285"/>
      <c r="L19" s="286">
        <f t="shared" si="0"/>
        <v>1172</v>
      </c>
      <c r="M19" s="286"/>
      <c r="N19" s="286"/>
    </row>
    <row r="20" spans="1:14" ht="18" customHeight="1" x14ac:dyDescent="0.15">
      <c r="A20" s="293" t="s">
        <v>495</v>
      </c>
      <c r="B20" s="293"/>
      <c r="C20" s="293"/>
      <c r="D20" s="297" t="s">
        <v>19</v>
      </c>
      <c r="E20" s="297"/>
      <c r="F20" s="298">
        <v>8.5</v>
      </c>
      <c r="G20" s="298"/>
      <c r="H20" s="298"/>
      <c r="I20" s="285">
        <v>1205</v>
      </c>
      <c r="J20" s="285"/>
      <c r="K20" s="285"/>
      <c r="L20" s="286">
        <f t="shared" si="0"/>
        <v>1241</v>
      </c>
      <c r="M20" s="286"/>
      <c r="N20" s="286"/>
    </row>
    <row r="21" spans="1:14" ht="18" customHeight="1" x14ac:dyDescent="0.15">
      <c r="A21" s="293" t="s">
        <v>495</v>
      </c>
      <c r="B21" s="293"/>
      <c r="C21" s="293"/>
      <c r="D21" s="297" t="s">
        <v>19</v>
      </c>
      <c r="E21" s="297"/>
      <c r="F21" s="298">
        <v>9</v>
      </c>
      <c r="G21" s="298"/>
      <c r="H21" s="298"/>
      <c r="I21" s="285">
        <v>1275</v>
      </c>
      <c r="J21" s="285"/>
      <c r="K21" s="285"/>
      <c r="L21" s="286">
        <f t="shared" si="0"/>
        <v>1310</v>
      </c>
      <c r="M21" s="286"/>
      <c r="N21" s="286"/>
    </row>
    <row r="22" spans="1:14" ht="18" customHeight="1" x14ac:dyDescent="0.15">
      <c r="A22" s="293" t="s">
        <v>495</v>
      </c>
      <c r="B22" s="293"/>
      <c r="C22" s="293"/>
      <c r="D22" s="297" t="s">
        <v>19</v>
      </c>
      <c r="E22" s="297"/>
      <c r="F22" s="298">
        <v>9.5</v>
      </c>
      <c r="G22" s="298"/>
      <c r="H22" s="298"/>
      <c r="I22" s="285">
        <v>1345</v>
      </c>
      <c r="J22" s="285"/>
      <c r="K22" s="285"/>
      <c r="L22" s="286">
        <f t="shared" si="0"/>
        <v>1379</v>
      </c>
      <c r="M22" s="286"/>
      <c r="N22" s="286"/>
    </row>
    <row r="23" spans="1:14" ht="18" customHeight="1" x14ac:dyDescent="0.15">
      <c r="A23" s="293" t="s">
        <v>495</v>
      </c>
      <c r="B23" s="293"/>
      <c r="C23" s="293"/>
      <c r="D23" s="297" t="s">
        <v>19</v>
      </c>
      <c r="E23" s="297"/>
      <c r="F23" s="298">
        <v>10</v>
      </c>
      <c r="G23" s="298"/>
      <c r="H23" s="298"/>
      <c r="I23" s="285">
        <v>1415</v>
      </c>
      <c r="J23" s="285"/>
      <c r="K23" s="285"/>
      <c r="L23" s="286">
        <f t="shared" si="0"/>
        <v>1448</v>
      </c>
      <c r="M23" s="286"/>
      <c r="N23" s="286"/>
    </row>
    <row r="24" spans="1:14" ht="18" customHeight="1" x14ac:dyDescent="0.15">
      <c r="A24" s="293" t="s">
        <v>495</v>
      </c>
      <c r="B24" s="293"/>
      <c r="C24" s="293"/>
      <c r="D24" s="297" t="s">
        <v>19</v>
      </c>
      <c r="E24" s="297"/>
      <c r="F24" s="298">
        <v>10.5</v>
      </c>
      <c r="G24" s="298"/>
      <c r="H24" s="298"/>
      <c r="I24" s="285">
        <v>1485</v>
      </c>
      <c r="J24" s="285"/>
      <c r="K24" s="285"/>
      <c r="L24" s="286">
        <f t="shared" si="0"/>
        <v>1517</v>
      </c>
      <c r="M24" s="286"/>
      <c r="N24" s="286"/>
    </row>
  </sheetData>
  <sheetProtection algorithmName="SHA-512" hashValue="aK2zaJg0hiEqTpUJCU0cXs0arCHcI/wTySi33rK40EErIT97U6zqsrNctJwWBPlSMi2YKWXdNX+hrWiG/dBmlg==" saltValue="tG+b54NQvrAkvTCDdCawOg==" spinCount="100000" sheet="1" objects="1"/>
  <mergeCells count="108">
    <mergeCell ref="A1:H3"/>
    <mergeCell ref="I1:K3"/>
    <mergeCell ref="L1:N3"/>
    <mergeCell ref="A4:C4"/>
    <mergeCell ref="D4:E4"/>
    <mergeCell ref="F4:H4"/>
    <mergeCell ref="I4:K4"/>
    <mergeCell ref="L4:N4"/>
    <mergeCell ref="A5:C5"/>
    <mergeCell ref="D5:E5"/>
    <mergeCell ref="F5:H5"/>
    <mergeCell ref="I5:K5"/>
    <mergeCell ref="L5:N5"/>
    <mergeCell ref="A6:C6"/>
    <mergeCell ref="D6:E6"/>
    <mergeCell ref="F6:H6"/>
    <mergeCell ref="I6:K6"/>
    <mergeCell ref="L6:N6"/>
    <mergeCell ref="A7:C7"/>
    <mergeCell ref="D7:E7"/>
    <mergeCell ref="F7:H7"/>
    <mergeCell ref="I7:K7"/>
    <mergeCell ref="L7:N7"/>
    <mergeCell ref="A8:C8"/>
    <mergeCell ref="D8:E8"/>
    <mergeCell ref="F8:H8"/>
    <mergeCell ref="I8:K8"/>
    <mergeCell ref="L8:N8"/>
    <mergeCell ref="A9:C9"/>
    <mergeCell ref="D9:E9"/>
    <mergeCell ref="F9:H9"/>
    <mergeCell ref="I9:K9"/>
    <mergeCell ref="L9:N9"/>
    <mergeCell ref="A10:C10"/>
    <mergeCell ref="D10:E10"/>
    <mergeCell ref="F10:H10"/>
    <mergeCell ref="I10:K10"/>
    <mergeCell ref="L10:N10"/>
    <mergeCell ref="A11:C11"/>
    <mergeCell ref="D11:E11"/>
    <mergeCell ref="F11:H11"/>
    <mergeCell ref="I11:K11"/>
    <mergeCell ref="L11:N11"/>
    <mergeCell ref="A12:C12"/>
    <mergeCell ref="D12:E12"/>
    <mergeCell ref="F12:H12"/>
    <mergeCell ref="I12:K12"/>
    <mergeCell ref="L12:N12"/>
    <mergeCell ref="A13:C13"/>
    <mergeCell ref="D13:E13"/>
    <mergeCell ref="F13:H13"/>
    <mergeCell ref="I13:K13"/>
    <mergeCell ref="L13:N13"/>
    <mergeCell ref="A14:C14"/>
    <mergeCell ref="D14:E14"/>
    <mergeCell ref="F14:H14"/>
    <mergeCell ref="I14:K14"/>
    <mergeCell ref="L14:N14"/>
    <mergeCell ref="A15:C15"/>
    <mergeCell ref="D15:E15"/>
    <mergeCell ref="F15:H15"/>
    <mergeCell ref="I15:K15"/>
    <mergeCell ref="L15:N15"/>
    <mergeCell ref="A16:C16"/>
    <mergeCell ref="D16:E16"/>
    <mergeCell ref="F16:H16"/>
    <mergeCell ref="I16:K16"/>
    <mergeCell ref="L16:N16"/>
    <mergeCell ref="A17:C17"/>
    <mergeCell ref="D17:E17"/>
    <mergeCell ref="F17:H17"/>
    <mergeCell ref="I17:K17"/>
    <mergeCell ref="L17:N17"/>
    <mergeCell ref="A18:C18"/>
    <mergeCell ref="D18:E18"/>
    <mergeCell ref="F18:H18"/>
    <mergeCell ref="I18:K18"/>
    <mergeCell ref="L18:N18"/>
    <mergeCell ref="A19:C19"/>
    <mergeCell ref="D19:E19"/>
    <mergeCell ref="F19:H19"/>
    <mergeCell ref="I19:K19"/>
    <mergeCell ref="L19:N19"/>
    <mergeCell ref="A20:C20"/>
    <mergeCell ref="D20:E20"/>
    <mergeCell ref="F20:H20"/>
    <mergeCell ref="I20:K20"/>
    <mergeCell ref="L20:N20"/>
    <mergeCell ref="A21:C21"/>
    <mergeCell ref="D21:E21"/>
    <mergeCell ref="F21:H21"/>
    <mergeCell ref="I21:K21"/>
    <mergeCell ref="L21:N21"/>
    <mergeCell ref="A24:C24"/>
    <mergeCell ref="D24:E24"/>
    <mergeCell ref="F24:H24"/>
    <mergeCell ref="I24:K24"/>
    <mergeCell ref="L24:N24"/>
    <mergeCell ref="A22:C22"/>
    <mergeCell ref="D22:E22"/>
    <mergeCell ref="F22:H22"/>
    <mergeCell ref="I22:K22"/>
    <mergeCell ref="L22:N22"/>
    <mergeCell ref="A23:C23"/>
    <mergeCell ref="D23:E23"/>
    <mergeCell ref="F23:H23"/>
    <mergeCell ref="I23:K23"/>
    <mergeCell ref="L23:N23"/>
  </mergeCells>
  <phoneticPr fontId="6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BreakPreview" zoomScaleNormal="100" zoomScaleSheetLayoutView="100" workbookViewId="0">
      <pane ySplit="3" topLeftCell="A4" activePane="bottomLeft" state="frozen"/>
      <selection activeCell="B2" sqref="B2"/>
      <selection pane="bottomLeft" activeCell="M9" sqref="M9:O9 Q2"/>
    </sheetView>
  </sheetViews>
  <sheetFormatPr defaultColWidth="2.625" defaultRowHeight="18" customHeight="1" outlineLevelCol="1" x14ac:dyDescent="0.15"/>
  <cols>
    <col min="1" max="9" width="2.625" style="39" customWidth="1"/>
    <col min="10" max="12" width="2.625" style="39" customWidth="1" outlineLevel="1"/>
    <col min="13" max="16" width="2.625" style="39" customWidth="1"/>
    <col min="17" max="17" width="3.25" style="39" customWidth="1"/>
    <col min="18" max="16384" width="2.625" style="39"/>
  </cols>
  <sheetData>
    <row r="1" spans="1:18" ht="18" customHeight="1" x14ac:dyDescent="0.15">
      <c r="A1" s="290" t="s">
        <v>482</v>
      </c>
      <c r="B1" s="290"/>
      <c r="C1" s="290"/>
      <c r="D1" s="290"/>
      <c r="E1" s="290"/>
      <c r="F1" s="290"/>
      <c r="G1" s="290"/>
      <c r="H1" s="290"/>
      <c r="I1" s="290"/>
      <c r="J1" s="296" t="s">
        <v>502</v>
      </c>
      <c r="K1" s="296"/>
      <c r="L1" s="296"/>
      <c r="M1" s="296"/>
      <c r="N1" s="296"/>
      <c r="O1" s="296"/>
      <c r="Q1" s="39" t="s">
        <v>504</v>
      </c>
    </row>
    <row r="2" spans="1:18" ht="18" customHeight="1" x14ac:dyDescent="0.15">
      <c r="A2" s="290"/>
      <c r="B2" s="290"/>
      <c r="C2" s="290"/>
      <c r="D2" s="290"/>
      <c r="E2" s="290"/>
      <c r="F2" s="290"/>
      <c r="G2" s="290"/>
      <c r="H2" s="290"/>
      <c r="I2" s="290"/>
      <c r="J2" s="291" t="s">
        <v>498</v>
      </c>
      <c r="K2" s="291"/>
      <c r="L2" s="291"/>
      <c r="M2" s="292" t="s">
        <v>497</v>
      </c>
      <c r="N2" s="292"/>
      <c r="O2" s="292"/>
      <c r="Q2" s="42">
        <v>69</v>
      </c>
      <c r="R2" s="39" t="s">
        <v>500</v>
      </c>
    </row>
    <row r="3" spans="1:18" ht="18" customHeight="1" x14ac:dyDescent="0.15">
      <c r="A3" s="290"/>
      <c r="B3" s="290"/>
      <c r="C3" s="290"/>
      <c r="D3" s="290"/>
      <c r="E3" s="290"/>
      <c r="F3" s="290"/>
      <c r="G3" s="290"/>
      <c r="H3" s="290"/>
      <c r="I3" s="290"/>
      <c r="J3" s="291"/>
      <c r="K3" s="291"/>
      <c r="L3" s="291"/>
      <c r="M3" s="292"/>
      <c r="N3" s="292"/>
      <c r="O3" s="292"/>
    </row>
    <row r="4" spans="1:18" ht="18" customHeight="1" x14ac:dyDescent="0.15">
      <c r="A4" s="293" t="s">
        <v>495</v>
      </c>
      <c r="B4" s="293"/>
      <c r="C4" s="293"/>
      <c r="D4" s="295">
        <v>0.5</v>
      </c>
      <c r="E4" s="295"/>
      <c r="F4" s="295"/>
      <c r="G4" s="298">
        <v>0.5</v>
      </c>
      <c r="H4" s="298"/>
      <c r="I4" s="298"/>
      <c r="J4" s="285">
        <v>70</v>
      </c>
      <c r="K4" s="285"/>
      <c r="L4" s="285"/>
      <c r="M4" s="286">
        <f>'基本（介護無）・単一'!L5-'基本（介護無）・単一'!L4</f>
        <v>91</v>
      </c>
      <c r="N4" s="286"/>
      <c r="O4" s="286"/>
    </row>
    <row r="5" spans="1:18" ht="18" customHeight="1" x14ac:dyDescent="0.15">
      <c r="A5" s="293" t="s">
        <v>495</v>
      </c>
      <c r="B5" s="293"/>
      <c r="C5" s="293"/>
      <c r="D5" s="295">
        <v>0.5</v>
      </c>
      <c r="E5" s="295"/>
      <c r="F5" s="295"/>
      <c r="G5" s="298">
        <v>1</v>
      </c>
      <c r="H5" s="298"/>
      <c r="I5" s="298"/>
      <c r="J5" s="285">
        <v>145</v>
      </c>
      <c r="K5" s="285"/>
      <c r="L5" s="285"/>
      <c r="M5" s="286">
        <f>M4+'基本（介護無）・単一'!L6-'基本（介護無）・単一'!L5</f>
        <v>169</v>
      </c>
      <c r="N5" s="286"/>
      <c r="O5" s="286"/>
    </row>
    <row r="6" spans="1:18" ht="18" customHeight="1" x14ac:dyDescent="0.15">
      <c r="A6" s="293" t="s">
        <v>495</v>
      </c>
      <c r="B6" s="293"/>
      <c r="C6" s="293"/>
      <c r="D6" s="295">
        <v>0.5</v>
      </c>
      <c r="E6" s="295"/>
      <c r="F6" s="295"/>
      <c r="G6" s="298">
        <v>1.5</v>
      </c>
      <c r="H6" s="298"/>
      <c r="I6" s="298"/>
      <c r="J6" s="285">
        <v>215</v>
      </c>
      <c r="K6" s="285"/>
      <c r="L6" s="285"/>
      <c r="M6" s="286">
        <f>M5+'基本（介護無）・単一'!L7-'基本（介護無）・単一'!L6</f>
        <v>238</v>
      </c>
      <c r="N6" s="286"/>
      <c r="O6" s="286"/>
    </row>
    <row r="7" spans="1:18" ht="18" customHeight="1" x14ac:dyDescent="0.15">
      <c r="A7" s="293" t="s">
        <v>495</v>
      </c>
      <c r="B7" s="293"/>
      <c r="C7" s="293"/>
      <c r="D7" s="295">
        <v>0.5</v>
      </c>
      <c r="E7" s="295"/>
      <c r="F7" s="295"/>
      <c r="G7" s="298">
        <v>2</v>
      </c>
      <c r="H7" s="298"/>
      <c r="I7" s="298"/>
      <c r="J7" s="285">
        <v>285</v>
      </c>
      <c r="K7" s="285"/>
      <c r="L7" s="285"/>
      <c r="M7" s="286">
        <f t="shared" ref="M7:M24" si="0">M6+$Q$2</f>
        <v>307</v>
      </c>
      <c r="N7" s="286"/>
      <c r="O7" s="286"/>
    </row>
    <row r="8" spans="1:18" ht="18" customHeight="1" x14ac:dyDescent="0.15">
      <c r="A8" s="293" t="s">
        <v>495</v>
      </c>
      <c r="B8" s="293"/>
      <c r="C8" s="293"/>
      <c r="D8" s="295">
        <v>0.5</v>
      </c>
      <c r="E8" s="295"/>
      <c r="F8" s="295"/>
      <c r="G8" s="298">
        <v>2.5</v>
      </c>
      <c r="H8" s="298"/>
      <c r="I8" s="298"/>
      <c r="J8" s="285">
        <v>355</v>
      </c>
      <c r="K8" s="285"/>
      <c r="L8" s="285"/>
      <c r="M8" s="286">
        <f t="shared" si="0"/>
        <v>376</v>
      </c>
      <c r="N8" s="286"/>
      <c r="O8" s="286"/>
    </row>
    <row r="9" spans="1:18" ht="18" customHeight="1" x14ac:dyDescent="0.15">
      <c r="A9" s="293" t="s">
        <v>495</v>
      </c>
      <c r="B9" s="293"/>
      <c r="C9" s="293"/>
      <c r="D9" s="295">
        <v>0.5</v>
      </c>
      <c r="E9" s="295"/>
      <c r="F9" s="295"/>
      <c r="G9" s="298">
        <v>3</v>
      </c>
      <c r="H9" s="298"/>
      <c r="I9" s="298"/>
      <c r="J9" s="285">
        <v>425</v>
      </c>
      <c r="K9" s="285"/>
      <c r="L9" s="285"/>
      <c r="M9" s="286">
        <f t="shared" si="0"/>
        <v>445</v>
      </c>
      <c r="N9" s="286"/>
      <c r="O9" s="286"/>
    </row>
    <row r="10" spans="1:18" ht="18" customHeight="1" x14ac:dyDescent="0.15">
      <c r="A10" s="293" t="s">
        <v>495</v>
      </c>
      <c r="B10" s="293"/>
      <c r="C10" s="293"/>
      <c r="D10" s="295">
        <v>0.5</v>
      </c>
      <c r="E10" s="295"/>
      <c r="F10" s="295"/>
      <c r="G10" s="298">
        <v>3.5</v>
      </c>
      <c r="H10" s="298"/>
      <c r="I10" s="298"/>
      <c r="J10" s="285">
        <v>495</v>
      </c>
      <c r="K10" s="285"/>
      <c r="L10" s="285"/>
      <c r="M10" s="286">
        <f t="shared" si="0"/>
        <v>514</v>
      </c>
      <c r="N10" s="286"/>
      <c r="O10" s="286"/>
    </row>
    <row r="11" spans="1:18" ht="18" customHeight="1" x14ac:dyDescent="0.15">
      <c r="A11" s="293" t="s">
        <v>495</v>
      </c>
      <c r="B11" s="293"/>
      <c r="C11" s="293"/>
      <c r="D11" s="295">
        <v>0.5</v>
      </c>
      <c r="E11" s="295"/>
      <c r="F11" s="295"/>
      <c r="G11" s="298">
        <v>4</v>
      </c>
      <c r="H11" s="298"/>
      <c r="I11" s="298"/>
      <c r="J11" s="285">
        <v>565</v>
      </c>
      <c r="K11" s="285"/>
      <c r="L11" s="285"/>
      <c r="M11" s="286">
        <f t="shared" si="0"/>
        <v>583</v>
      </c>
      <c r="N11" s="286"/>
      <c r="O11" s="286"/>
    </row>
    <row r="12" spans="1:18" ht="18" customHeight="1" x14ac:dyDescent="0.15">
      <c r="A12" s="293" t="s">
        <v>495</v>
      </c>
      <c r="B12" s="293"/>
      <c r="C12" s="293"/>
      <c r="D12" s="295">
        <v>0.5</v>
      </c>
      <c r="E12" s="295"/>
      <c r="F12" s="295"/>
      <c r="G12" s="298">
        <v>4.5</v>
      </c>
      <c r="H12" s="298"/>
      <c r="I12" s="298"/>
      <c r="J12" s="285">
        <v>635</v>
      </c>
      <c r="K12" s="285"/>
      <c r="L12" s="285"/>
      <c r="M12" s="286">
        <f t="shared" si="0"/>
        <v>652</v>
      </c>
      <c r="N12" s="286"/>
      <c r="O12" s="286"/>
    </row>
    <row r="13" spans="1:18" ht="18" customHeight="1" x14ac:dyDescent="0.15">
      <c r="A13" s="293" t="s">
        <v>495</v>
      </c>
      <c r="B13" s="293"/>
      <c r="C13" s="293"/>
      <c r="D13" s="295">
        <v>0.5</v>
      </c>
      <c r="E13" s="295"/>
      <c r="F13" s="295"/>
      <c r="G13" s="298">
        <v>5</v>
      </c>
      <c r="H13" s="298"/>
      <c r="I13" s="298"/>
      <c r="J13" s="285">
        <v>705</v>
      </c>
      <c r="K13" s="285"/>
      <c r="L13" s="285"/>
      <c r="M13" s="286">
        <f t="shared" si="0"/>
        <v>721</v>
      </c>
      <c r="N13" s="286"/>
      <c r="O13" s="286"/>
    </row>
    <row r="14" spans="1:18" ht="18" customHeight="1" x14ac:dyDescent="0.15">
      <c r="A14" s="293" t="s">
        <v>495</v>
      </c>
      <c r="B14" s="293"/>
      <c r="C14" s="293"/>
      <c r="D14" s="295">
        <v>0.5</v>
      </c>
      <c r="E14" s="295"/>
      <c r="F14" s="295"/>
      <c r="G14" s="298">
        <v>5.5</v>
      </c>
      <c r="H14" s="298"/>
      <c r="I14" s="298"/>
      <c r="J14" s="285">
        <v>775</v>
      </c>
      <c r="K14" s="285"/>
      <c r="L14" s="285"/>
      <c r="M14" s="286">
        <f t="shared" si="0"/>
        <v>790</v>
      </c>
      <c r="N14" s="286"/>
      <c r="O14" s="286"/>
    </row>
    <row r="15" spans="1:18" ht="18" customHeight="1" x14ac:dyDescent="0.15">
      <c r="A15" s="293" t="s">
        <v>495</v>
      </c>
      <c r="B15" s="293"/>
      <c r="C15" s="293"/>
      <c r="D15" s="295">
        <v>0.5</v>
      </c>
      <c r="E15" s="295"/>
      <c r="F15" s="295"/>
      <c r="G15" s="298">
        <v>6</v>
      </c>
      <c r="H15" s="298"/>
      <c r="I15" s="298"/>
      <c r="J15" s="285">
        <v>845</v>
      </c>
      <c r="K15" s="285"/>
      <c r="L15" s="285"/>
      <c r="M15" s="286">
        <f t="shared" si="0"/>
        <v>859</v>
      </c>
      <c r="N15" s="286"/>
      <c r="O15" s="286"/>
    </row>
    <row r="16" spans="1:18" ht="18" customHeight="1" x14ac:dyDescent="0.15">
      <c r="A16" s="293" t="s">
        <v>495</v>
      </c>
      <c r="B16" s="293"/>
      <c r="C16" s="293"/>
      <c r="D16" s="295">
        <v>0.5</v>
      </c>
      <c r="E16" s="295"/>
      <c r="F16" s="295"/>
      <c r="G16" s="298">
        <v>6.5</v>
      </c>
      <c r="H16" s="298"/>
      <c r="I16" s="298"/>
      <c r="J16" s="285">
        <v>915</v>
      </c>
      <c r="K16" s="285"/>
      <c r="L16" s="285"/>
      <c r="M16" s="286">
        <f t="shared" si="0"/>
        <v>928</v>
      </c>
      <c r="N16" s="286"/>
      <c r="O16" s="286"/>
    </row>
    <row r="17" spans="1:15" ht="18" customHeight="1" x14ac:dyDescent="0.15">
      <c r="A17" s="293" t="s">
        <v>495</v>
      </c>
      <c r="B17" s="293"/>
      <c r="C17" s="293"/>
      <c r="D17" s="295">
        <v>0.5</v>
      </c>
      <c r="E17" s="295"/>
      <c r="F17" s="295"/>
      <c r="G17" s="298">
        <v>7</v>
      </c>
      <c r="H17" s="298"/>
      <c r="I17" s="298"/>
      <c r="J17" s="285">
        <v>985</v>
      </c>
      <c r="K17" s="285"/>
      <c r="L17" s="285"/>
      <c r="M17" s="286">
        <f t="shared" si="0"/>
        <v>997</v>
      </c>
      <c r="N17" s="286"/>
      <c r="O17" s="286"/>
    </row>
    <row r="18" spans="1:15" ht="18" customHeight="1" x14ac:dyDescent="0.15">
      <c r="A18" s="293" t="s">
        <v>495</v>
      </c>
      <c r="B18" s="293"/>
      <c r="C18" s="293"/>
      <c r="D18" s="295">
        <v>0.5</v>
      </c>
      <c r="E18" s="295"/>
      <c r="F18" s="295"/>
      <c r="G18" s="298">
        <v>7.5</v>
      </c>
      <c r="H18" s="298"/>
      <c r="I18" s="298"/>
      <c r="J18" s="285">
        <v>1055</v>
      </c>
      <c r="K18" s="285"/>
      <c r="L18" s="285"/>
      <c r="M18" s="286">
        <f t="shared" si="0"/>
        <v>1066</v>
      </c>
      <c r="N18" s="286"/>
      <c r="O18" s="286"/>
    </row>
    <row r="19" spans="1:15" ht="18" customHeight="1" x14ac:dyDescent="0.15">
      <c r="A19" s="293" t="s">
        <v>495</v>
      </c>
      <c r="B19" s="293"/>
      <c r="C19" s="293"/>
      <c r="D19" s="295">
        <v>0.5</v>
      </c>
      <c r="E19" s="295"/>
      <c r="F19" s="295"/>
      <c r="G19" s="298">
        <v>8</v>
      </c>
      <c r="H19" s="298"/>
      <c r="I19" s="298"/>
      <c r="J19" s="285">
        <v>1125</v>
      </c>
      <c r="K19" s="285"/>
      <c r="L19" s="285"/>
      <c r="M19" s="286">
        <f t="shared" si="0"/>
        <v>1135</v>
      </c>
      <c r="N19" s="286"/>
      <c r="O19" s="286"/>
    </row>
    <row r="20" spans="1:15" ht="18" customHeight="1" x14ac:dyDescent="0.15">
      <c r="A20" s="293" t="s">
        <v>495</v>
      </c>
      <c r="B20" s="293"/>
      <c r="C20" s="293"/>
      <c r="D20" s="295">
        <v>0.5</v>
      </c>
      <c r="E20" s="295"/>
      <c r="F20" s="295"/>
      <c r="G20" s="298">
        <v>8.5</v>
      </c>
      <c r="H20" s="298"/>
      <c r="I20" s="298"/>
      <c r="J20" s="285">
        <v>1195</v>
      </c>
      <c r="K20" s="285"/>
      <c r="L20" s="285"/>
      <c r="M20" s="286">
        <f t="shared" si="0"/>
        <v>1204</v>
      </c>
      <c r="N20" s="286"/>
      <c r="O20" s="286"/>
    </row>
    <row r="21" spans="1:15" ht="18" customHeight="1" x14ac:dyDescent="0.15">
      <c r="A21" s="293" t="s">
        <v>495</v>
      </c>
      <c r="B21" s="293"/>
      <c r="C21" s="293"/>
      <c r="D21" s="295">
        <v>0.5</v>
      </c>
      <c r="E21" s="295"/>
      <c r="F21" s="295"/>
      <c r="G21" s="298">
        <v>9</v>
      </c>
      <c r="H21" s="298"/>
      <c r="I21" s="298"/>
      <c r="J21" s="285">
        <v>1265</v>
      </c>
      <c r="K21" s="285"/>
      <c r="L21" s="285"/>
      <c r="M21" s="286">
        <f t="shared" si="0"/>
        <v>1273</v>
      </c>
      <c r="N21" s="286"/>
      <c r="O21" s="286"/>
    </row>
    <row r="22" spans="1:15" ht="18" customHeight="1" x14ac:dyDescent="0.15">
      <c r="A22" s="293" t="s">
        <v>495</v>
      </c>
      <c r="B22" s="293"/>
      <c r="C22" s="293"/>
      <c r="D22" s="295">
        <v>0.5</v>
      </c>
      <c r="E22" s="295"/>
      <c r="F22" s="295"/>
      <c r="G22" s="298">
        <v>9.5</v>
      </c>
      <c r="H22" s="298"/>
      <c r="I22" s="298"/>
      <c r="J22" s="285">
        <v>1335</v>
      </c>
      <c r="K22" s="285"/>
      <c r="L22" s="285"/>
      <c r="M22" s="286">
        <f t="shared" si="0"/>
        <v>1342</v>
      </c>
      <c r="N22" s="286"/>
      <c r="O22" s="286"/>
    </row>
    <row r="23" spans="1:15" ht="18" customHeight="1" x14ac:dyDescent="0.15">
      <c r="A23" s="293" t="s">
        <v>495</v>
      </c>
      <c r="B23" s="293"/>
      <c r="C23" s="293"/>
      <c r="D23" s="295">
        <v>0.5</v>
      </c>
      <c r="E23" s="295"/>
      <c r="F23" s="295"/>
      <c r="G23" s="298">
        <v>10</v>
      </c>
      <c r="H23" s="298"/>
      <c r="I23" s="298"/>
      <c r="J23" s="285">
        <v>1405</v>
      </c>
      <c r="K23" s="285"/>
      <c r="L23" s="285"/>
      <c r="M23" s="286">
        <f t="shared" si="0"/>
        <v>1411</v>
      </c>
      <c r="N23" s="286"/>
      <c r="O23" s="286"/>
    </row>
    <row r="24" spans="1:15" ht="18" customHeight="1" x14ac:dyDescent="0.15">
      <c r="A24" s="293" t="s">
        <v>495</v>
      </c>
      <c r="B24" s="293"/>
      <c r="C24" s="293"/>
      <c r="D24" s="295">
        <v>0.5</v>
      </c>
      <c r="E24" s="295"/>
      <c r="F24" s="295"/>
      <c r="G24" s="298">
        <v>10.5</v>
      </c>
      <c r="H24" s="298"/>
      <c r="I24" s="298"/>
      <c r="J24" s="285">
        <v>1475</v>
      </c>
      <c r="K24" s="285"/>
      <c r="L24" s="285"/>
      <c r="M24" s="286">
        <f t="shared" si="0"/>
        <v>1480</v>
      </c>
      <c r="N24" s="286"/>
      <c r="O24" s="286"/>
    </row>
    <row r="25" spans="1:15" ht="18" customHeight="1" x14ac:dyDescent="0.15">
      <c r="A25" s="293" t="s">
        <v>495</v>
      </c>
      <c r="B25" s="293"/>
      <c r="C25" s="293"/>
      <c r="D25" s="295">
        <v>1</v>
      </c>
      <c r="E25" s="295"/>
      <c r="F25" s="295"/>
      <c r="G25" s="298">
        <v>0.5</v>
      </c>
      <c r="H25" s="298"/>
      <c r="I25" s="298"/>
      <c r="J25" s="285">
        <v>75</v>
      </c>
      <c r="K25" s="285"/>
      <c r="L25" s="285"/>
      <c r="M25" s="286">
        <f>'基本（介護無）・単一'!L6-'基本（介護無）・単一'!L5</f>
        <v>78</v>
      </c>
      <c r="N25" s="286"/>
      <c r="O25" s="286"/>
    </row>
    <row r="26" spans="1:15" ht="18" customHeight="1" x14ac:dyDescent="0.15">
      <c r="A26" s="293" t="s">
        <v>495</v>
      </c>
      <c r="B26" s="293"/>
      <c r="C26" s="293"/>
      <c r="D26" s="295">
        <v>1</v>
      </c>
      <c r="E26" s="295"/>
      <c r="F26" s="295"/>
      <c r="G26" s="298">
        <v>1</v>
      </c>
      <c r="H26" s="298"/>
      <c r="I26" s="298"/>
      <c r="J26" s="285">
        <v>145</v>
      </c>
      <c r="K26" s="285"/>
      <c r="L26" s="285"/>
      <c r="M26" s="286">
        <f>M25+'基本（介護無）・単一'!L7-'基本（介護無）・単一'!L6</f>
        <v>147</v>
      </c>
      <c r="N26" s="286"/>
      <c r="O26" s="286"/>
    </row>
    <row r="27" spans="1:15" ht="18" customHeight="1" x14ac:dyDescent="0.15">
      <c r="A27" s="293" t="s">
        <v>495</v>
      </c>
      <c r="B27" s="293"/>
      <c r="C27" s="293"/>
      <c r="D27" s="295">
        <v>1</v>
      </c>
      <c r="E27" s="295"/>
      <c r="F27" s="295"/>
      <c r="G27" s="298">
        <v>1.5</v>
      </c>
      <c r="H27" s="298"/>
      <c r="I27" s="298"/>
      <c r="J27" s="285">
        <v>215</v>
      </c>
      <c r="K27" s="285"/>
      <c r="L27" s="285"/>
      <c r="M27" s="286">
        <f t="shared" ref="M27:M45" si="1">M26+$Q$2</f>
        <v>216</v>
      </c>
      <c r="N27" s="286"/>
      <c r="O27" s="286"/>
    </row>
    <row r="28" spans="1:15" ht="18" customHeight="1" x14ac:dyDescent="0.15">
      <c r="A28" s="293" t="s">
        <v>495</v>
      </c>
      <c r="B28" s="293"/>
      <c r="C28" s="293"/>
      <c r="D28" s="295">
        <v>1</v>
      </c>
      <c r="E28" s="295"/>
      <c r="F28" s="295"/>
      <c r="G28" s="298">
        <v>2</v>
      </c>
      <c r="H28" s="298"/>
      <c r="I28" s="298"/>
      <c r="J28" s="285">
        <v>285</v>
      </c>
      <c r="K28" s="285"/>
      <c r="L28" s="285"/>
      <c r="M28" s="286">
        <f t="shared" si="1"/>
        <v>285</v>
      </c>
      <c r="N28" s="286"/>
      <c r="O28" s="286"/>
    </row>
    <row r="29" spans="1:15" ht="18" customHeight="1" x14ac:dyDescent="0.15">
      <c r="A29" s="293" t="s">
        <v>495</v>
      </c>
      <c r="B29" s="293"/>
      <c r="C29" s="293"/>
      <c r="D29" s="295">
        <v>1</v>
      </c>
      <c r="E29" s="295"/>
      <c r="F29" s="295"/>
      <c r="G29" s="298">
        <v>2.5</v>
      </c>
      <c r="H29" s="298"/>
      <c r="I29" s="298"/>
      <c r="J29" s="285">
        <v>355</v>
      </c>
      <c r="K29" s="285"/>
      <c r="L29" s="285"/>
      <c r="M29" s="286">
        <f t="shared" si="1"/>
        <v>354</v>
      </c>
      <c r="N29" s="286"/>
      <c r="O29" s="286"/>
    </row>
    <row r="30" spans="1:15" ht="18" customHeight="1" x14ac:dyDescent="0.15">
      <c r="A30" s="293" t="s">
        <v>495</v>
      </c>
      <c r="B30" s="293"/>
      <c r="C30" s="293"/>
      <c r="D30" s="295">
        <v>1</v>
      </c>
      <c r="E30" s="295"/>
      <c r="F30" s="295"/>
      <c r="G30" s="298">
        <v>3</v>
      </c>
      <c r="H30" s="298"/>
      <c r="I30" s="298"/>
      <c r="J30" s="285">
        <v>425</v>
      </c>
      <c r="K30" s="285"/>
      <c r="L30" s="285"/>
      <c r="M30" s="286">
        <f t="shared" si="1"/>
        <v>423</v>
      </c>
      <c r="N30" s="286"/>
      <c r="O30" s="286"/>
    </row>
    <row r="31" spans="1:15" ht="18" customHeight="1" x14ac:dyDescent="0.15">
      <c r="A31" s="293" t="s">
        <v>495</v>
      </c>
      <c r="B31" s="293"/>
      <c r="C31" s="293"/>
      <c r="D31" s="295">
        <v>1</v>
      </c>
      <c r="E31" s="295"/>
      <c r="F31" s="295"/>
      <c r="G31" s="298">
        <v>3.5</v>
      </c>
      <c r="H31" s="298"/>
      <c r="I31" s="298"/>
      <c r="J31" s="285">
        <v>495</v>
      </c>
      <c r="K31" s="285"/>
      <c r="L31" s="285"/>
      <c r="M31" s="286">
        <f t="shared" si="1"/>
        <v>492</v>
      </c>
      <c r="N31" s="286"/>
      <c r="O31" s="286"/>
    </row>
    <row r="32" spans="1:15" ht="18" customHeight="1" x14ac:dyDescent="0.15">
      <c r="A32" s="293" t="s">
        <v>495</v>
      </c>
      <c r="B32" s="293"/>
      <c r="C32" s="293"/>
      <c r="D32" s="295">
        <v>1</v>
      </c>
      <c r="E32" s="295"/>
      <c r="F32" s="295"/>
      <c r="G32" s="298">
        <v>4</v>
      </c>
      <c r="H32" s="298"/>
      <c r="I32" s="298"/>
      <c r="J32" s="285">
        <v>565</v>
      </c>
      <c r="K32" s="285"/>
      <c r="L32" s="285"/>
      <c r="M32" s="286">
        <f t="shared" si="1"/>
        <v>561</v>
      </c>
      <c r="N32" s="286"/>
      <c r="O32" s="286"/>
    </row>
    <row r="33" spans="1:15" ht="18" customHeight="1" x14ac:dyDescent="0.15">
      <c r="A33" s="293" t="s">
        <v>495</v>
      </c>
      <c r="B33" s="293"/>
      <c r="C33" s="293"/>
      <c r="D33" s="295">
        <v>1</v>
      </c>
      <c r="E33" s="295"/>
      <c r="F33" s="295"/>
      <c r="G33" s="298">
        <v>4.5</v>
      </c>
      <c r="H33" s="298"/>
      <c r="I33" s="298"/>
      <c r="J33" s="285">
        <v>635</v>
      </c>
      <c r="K33" s="285"/>
      <c r="L33" s="285"/>
      <c r="M33" s="286">
        <f t="shared" si="1"/>
        <v>630</v>
      </c>
      <c r="N33" s="286"/>
      <c r="O33" s="286"/>
    </row>
    <row r="34" spans="1:15" ht="18" customHeight="1" x14ac:dyDescent="0.15">
      <c r="A34" s="293" t="s">
        <v>495</v>
      </c>
      <c r="B34" s="293"/>
      <c r="C34" s="293"/>
      <c r="D34" s="295">
        <v>1</v>
      </c>
      <c r="E34" s="295"/>
      <c r="F34" s="295"/>
      <c r="G34" s="298">
        <v>5</v>
      </c>
      <c r="H34" s="298"/>
      <c r="I34" s="298"/>
      <c r="J34" s="285">
        <v>705</v>
      </c>
      <c r="K34" s="285"/>
      <c r="L34" s="285"/>
      <c r="M34" s="286">
        <f t="shared" si="1"/>
        <v>699</v>
      </c>
      <c r="N34" s="286"/>
      <c r="O34" s="286"/>
    </row>
    <row r="35" spans="1:15" ht="18" customHeight="1" x14ac:dyDescent="0.15">
      <c r="A35" s="293" t="s">
        <v>495</v>
      </c>
      <c r="B35" s="293"/>
      <c r="C35" s="293"/>
      <c r="D35" s="295">
        <v>1</v>
      </c>
      <c r="E35" s="295"/>
      <c r="F35" s="295"/>
      <c r="G35" s="298">
        <v>5.5</v>
      </c>
      <c r="H35" s="298"/>
      <c r="I35" s="298"/>
      <c r="J35" s="285">
        <v>775</v>
      </c>
      <c r="K35" s="285"/>
      <c r="L35" s="285"/>
      <c r="M35" s="286">
        <f t="shared" si="1"/>
        <v>768</v>
      </c>
      <c r="N35" s="286"/>
      <c r="O35" s="286"/>
    </row>
    <row r="36" spans="1:15" ht="18" customHeight="1" x14ac:dyDescent="0.15">
      <c r="A36" s="293" t="s">
        <v>495</v>
      </c>
      <c r="B36" s="293"/>
      <c r="C36" s="293"/>
      <c r="D36" s="295">
        <v>1</v>
      </c>
      <c r="E36" s="295"/>
      <c r="F36" s="295"/>
      <c r="G36" s="298">
        <v>6</v>
      </c>
      <c r="H36" s="298"/>
      <c r="I36" s="298"/>
      <c r="J36" s="285">
        <v>845</v>
      </c>
      <c r="K36" s="285"/>
      <c r="L36" s="285"/>
      <c r="M36" s="286">
        <f t="shared" si="1"/>
        <v>837</v>
      </c>
      <c r="N36" s="286"/>
      <c r="O36" s="286"/>
    </row>
    <row r="37" spans="1:15" ht="18" customHeight="1" x14ac:dyDescent="0.15">
      <c r="A37" s="293" t="s">
        <v>495</v>
      </c>
      <c r="B37" s="293"/>
      <c r="C37" s="293"/>
      <c r="D37" s="295">
        <v>1</v>
      </c>
      <c r="E37" s="295"/>
      <c r="F37" s="295"/>
      <c r="G37" s="298">
        <v>6.5</v>
      </c>
      <c r="H37" s="298"/>
      <c r="I37" s="298"/>
      <c r="J37" s="285">
        <v>915</v>
      </c>
      <c r="K37" s="285"/>
      <c r="L37" s="285"/>
      <c r="M37" s="286">
        <f t="shared" si="1"/>
        <v>906</v>
      </c>
      <c r="N37" s="286"/>
      <c r="O37" s="286"/>
    </row>
    <row r="38" spans="1:15" ht="18" customHeight="1" x14ac:dyDescent="0.15">
      <c r="A38" s="293" t="s">
        <v>495</v>
      </c>
      <c r="B38" s="293"/>
      <c r="C38" s="293"/>
      <c r="D38" s="295">
        <v>1</v>
      </c>
      <c r="E38" s="295"/>
      <c r="F38" s="295"/>
      <c r="G38" s="298">
        <v>7</v>
      </c>
      <c r="H38" s="298"/>
      <c r="I38" s="298"/>
      <c r="J38" s="285">
        <v>985</v>
      </c>
      <c r="K38" s="285"/>
      <c r="L38" s="285"/>
      <c r="M38" s="286">
        <f t="shared" si="1"/>
        <v>975</v>
      </c>
      <c r="N38" s="286"/>
      <c r="O38" s="286"/>
    </row>
    <row r="39" spans="1:15" ht="18" customHeight="1" x14ac:dyDescent="0.15">
      <c r="A39" s="293" t="s">
        <v>495</v>
      </c>
      <c r="B39" s="293"/>
      <c r="C39" s="293"/>
      <c r="D39" s="295">
        <v>1</v>
      </c>
      <c r="E39" s="295"/>
      <c r="F39" s="295"/>
      <c r="G39" s="298">
        <v>7.5</v>
      </c>
      <c r="H39" s="298"/>
      <c r="I39" s="298"/>
      <c r="J39" s="285">
        <v>1055</v>
      </c>
      <c r="K39" s="285"/>
      <c r="L39" s="285"/>
      <c r="M39" s="286">
        <f t="shared" si="1"/>
        <v>1044</v>
      </c>
      <c r="N39" s="286"/>
      <c r="O39" s="286"/>
    </row>
    <row r="40" spans="1:15" ht="18" customHeight="1" x14ac:dyDescent="0.15">
      <c r="A40" s="293" t="s">
        <v>495</v>
      </c>
      <c r="B40" s="293"/>
      <c r="C40" s="293"/>
      <c r="D40" s="295">
        <v>1</v>
      </c>
      <c r="E40" s="295"/>
      <c r="F40" s="295"/>
      <c r="G40" s="298">
        <v>8</v>
      </c>
      <c r="H40" s="298"/>
      <c r="I40" s="298"/>
      <c r="J40" s="285">
        <v>1125</v>
      </c>
      <c r="K40" s="285"/>
      <c r="L40" s="285"/>
      <c r="M40" s="286">
        <f t="shared" si="1"/>
        <v>1113</v>
      </c>
      <c r="N40" s="286"/>
      <c r="O40" s="286"/>
    </row>
    <row r="41" spans="1:15" ht="18" customHeight="1" x14ac:dyDescent="0.15">
      <c r="A41" s="293" t="s">
        <v>495</v>
      </c>
      <c r="B41" s="293"/>
      <c r="C41" s="293"/>
      <c r="D41" s="295">
        <v>1</v>
      </c>
      <c r="E41" s="295"/>
      <c r="F41" s="295"/>
      <c r="G41" s="298">
        <v>8.5</v>
      </c>
      <c r="H41" s="298"/>
      <c r="I41" s="298"/>
      <c r="J41" s="285">
        <v>1195</v>
      </c>
      <c r="K41" s="285"/>
      <c r="L41" s="285"/>
      <c r="M41" s="286">
        <f t="shared" si="1"/>
        <v>1182</v>
      </c>
      <c r="N41" s="286"/>
      <c r="O41" s="286"/>
    </row>
    <row r="42" spans="1:15" ht="18" customHeight="1" x14ac:dyDescent="0.15">
      <c r="A42" s="293" t="s">
        <v>495</v>
      </c>
      <c r="B42" s="293"/>
      <c r="C42" s="293"/>
      <c r="D42" s="295">
        <v>1</v>
      </c>
      <c r="E42" s="295"/>
      <c r="F42" s="295"/>
      <c r="G42" s="298">
        <v>9</v>
      </c>
      <c r="H42" s="298"/>
      <c r="I42" s="298"/>
      <c r="J42" s="285">
        <v>1265</v>
      </c>
      <c r="K42" s="285"/>
      <c r="L42" s="285"/>
      <c r="M42" s="286">
        <f t="shared" si="1"/>
        <v>1251</v>
      </c>
      <c r="N42" s="286"/>
      <c r="O42" s="286"/>
    </row>
    <row r="43" spans="1:15" ht="18" customHeight="1" x14ac:dyDescent="0.15">
      <c r="A43" s="293" t="s">
        <v>495</v>
      </c>
      <c r="B43" s="293"/>
      <c r="C43" s="293"/>
      <c r="D43" s="295">
        <v>1</v>
      </c>
      <c r="E43" s="295"/>
      <c r="F43" s="295"/>
      <c r="G43" s="298">
        <v>9.5</v>
      </c>
      <c r="H43" s="298"/>
      <c r="I43" s="298"/>
      <c r="J43" s="285">
        <v>1335</v>
      </c>
      <c r="K43" s="285"/>
      <c r="L43" s="285"/>
      <c r="M43" s="286">
        <f t="shared" si="1"/>
        <v>1320</v>
      </c>
      <c r="N43" s="286"/>
      <c r="O43" s="286"/>
    </row>
    <row r="44" spans="1:15" ht="18" customHeight="1" x14ac:dyDescent="0.15">
      <c r="A44" s="293" t="s">
        <v>495</v>
      </c>
      <c r="B44" s="293"/>
      <c r="C44" s="293"/>
      <c r="D44" s="295">
        <v>1</v>
      </c>
      <c r="E44" s="295"/>
      <c r="F44" s="295"/>
      <c r="G44" s="298">
        <v>10</v>
      </c>
      <c r="H44" s="298"/>
      <c r="I44" s="298"/>
      <c r="J44" s="285">
        <v>1405</v>
      </c>
      <c r="K44" s="285"/>
      <c r="L44" s="285"/>
      <c r="M44" s="286">
        <f t="shared" si="1"/>
        <v>1389</v>
      </c>
      <c r="N44" s="286"/>
      <c r="O44" s="286"/>
    </row>
    <row r="45" spans="1:15" ht="18" customHeight="1" x14ac:dyDescent="0.15">
      <c r="A45" s="293" t="s">
        <v>495</v>
      </c>
      <c r="B45" s="293"/>
      <c r="C45" s="293"/>
      <c r="D45" s="295">
        <v>1</v>
      </c>
      <c r="E45" s="295"/>
      <c r="F45" s="295"/>
      <c r="G45" s="298">
        <v>10.5</v>
      </c>
      <c r="H45" s="298"/>
      <c r="I45" s="298"/>
      <c r="J45" s="285">
        <v>1475</v>
      </c>
      <c r="K45" s="285"/>
      <c r="L45" s="285"/>
      <c r="M45" s="286">
        <f t="shared" si="1"/>
        <v>1458</v>
      </c>
      <c r="N45" s="286"/>
      <c r="O45" s="286"/>
    </row>
    <row r="46" spans="1:15" ht="18" customHeight="1" x14ac:dyDescent="0.15">
      <c r="A46" s="293" t="s">
        <v>495</v>
      </c>
      <c r="B46" s="293"/>
      <c r="C46" s="293"/>
      <c r="D46" s="295">
        <v>1.5</v>
      </c>
      <c r="E46" s="295"/>
      <c r="F46" s="295"/>
      <c r="G46" s="298">
        <v>0.5</v>
      </c>
      <c r="H46" s="298"/>
      <c r="I46" s="298"/>
      <c r="J46" s="285">
        <v>70</v>
      </c>
      <c r="K46" s="285"/>
      <c r="L46" s="285"/>
      <c r="M46" s="286">
        <f>'基本（介護無）・単一'!L7-'基本（介護無）・単一'!L6</f>
        <v>69</v>
      </c>
      <c r="N46" s="286"/>
      <c r="O46" s="286"/>
    </row>
    <row r="47" spans="1:15" ht="18" customHeight="1" x14ac:dyDescent="0.15">
      <c r="A47" s="293" t="s">
        <v>495</v>
      </c>
      <c r="B47" s="293"/>
      <c r="C47" s="293"/>
      <c r="D47" s="295">
        <v>1.5</v>
      </c>
      <c r="E47" s="295"/>
      <c r="F47" s="295"/>
      <c r="G47" s="298">
        <v>1</v>
      </c>
      <c r="H47" s="298"/>
      <c r="I47" s="298"/>
      <c r="J47" s="285">
        <v>140</v>
      </c>
      <c r="K47" s="285"/>
      <c r="L47" s="285"/>
      <c r="M47" s="286">
        <f t="shared" ref="M47:M66" si="2">M46+$Q$2</f>
        <v>138</v>
      </c>
      <c r="N47" s="286"/>
      <c r="O47" s="286"/>
    </row>
    <row r="48" spans="1:15" ht="18" customHeight="1" x14ac:dyDescent="0.15">
      <c r="A48" s="293" t="s">
        <v>495</v>
      </c>
      <c r="B48" s="293"/>
      <c r="C48" s="293"/>
      <c r="D48" s="295">
        <v>1.5</v>
      </c>
      <c r="E48" s="295"/>
      <c r="F48" s="295"/>
      <c r="G48" s="298">
        <v>1.5</v>
      </c>
      <c r="H48" s="298"/>
      <c r="I48" s="298"/>
      <c r="J48" s="285">
        <v>210</v>
      </c>
      <c r="K48" s="285"/>
      <c r="L48" s="285"/>
      <c r="M48" s="286">
        <f t="shared" si="2"/>
        <v>207</v>
      </c>
      <c r="N48" s="286"/>
      <c r="O48" s="286"/>
    </row>
    <row r="49" spans="1:15" ht="18" customHeight="1" x14ac:dyDescent="0.15">
      <c r="A49" s="293" t="s">
        <v>495</v>
      </c>
      <c r="B49" s="293"/>
      <c r="C49" s="293"/>
      <c r="D49" s="295">
        <v>1.5</v>
      </c>
      <c r="E49" s="295"/>
      <c r="F49" s="295"/>
      <c r="G49" s="298">
        <v>2</v>
      </c>
      <c r="H49" s="298"/>
      <c r="I49" s="298"/>
      <c r="J49" s="285">
        <v>280</v>
      </c>
      <c r="K49" s="285"/>
      <c r="L49" s="285"/>
      <c r="M49" s="286">
        <f t="shared" si="2"/>
        <v>276</v>
      </c>
      <c r="N49" s="286"/>
      <c r="O49" s="286"/>
    </row>
    <row r="50" spans="1:15" ht="18" customHeight="1" x14ac:dyDescent="0.15">
      <c r="A50" s="293" t="s">
        <v>495</v>
      </c>
      <c r="B50" s="293"/>
      <c r="C50" s="293"/>
      <c r="D50" s="295">
        <v>1.5</v>
      </c>
      <c r="E50" s="295"/>
      <c r="F50" s="295"/>
      <c r="G50" s="298">
        <v>2.5</v>
      </c>
      <c r="H50" s="298"/>
      <c r="I50" s="298"/>
      <c r="J50" s="285">
        <v>350</v>
      </c>
      <c r="K50" s="285"/>
      <c r="L50" s="285"/>
      <c r="M50" s="286">
        <f t="shared" si="2"/>
        <v>345</v>
      </c>
      <c r="N50" s="286"/>
      <c r="O50" s="286"/>
    </row>
    <row r="51" spans="1:15" ht="18" customHeight="1" x14ac:dyDescent="0.15">
      <c r="A51" s="293" t="s">
        <v>495</v>
      </c>
      <c r="B51" s="293"/>
      <c r="C51" s="293"/>
      <c r="D51" s="295">
        <v>1.5</v>
      </c>
      <c r="E51" s="295"/>
      <c r="F51" s="295"/>
      <c r="G51" s="298">
        <v>3</v>
      </c>
      <c r="H51" s="298"/>
      <c r="I51" s="298"/>
      <c r="J51" s="285">
        <v>420</v>
      </c>
      <c r="K51" s="285"/>
      <c r="L51" s="285"/>
      <c r="M51" s="286">
        <f t="shared" si="2"/>
        <v>414</v>
      </c>
      <c r="N51" s="286"/>
      <c r="O51" s="286"/>
    </row>
    <row r="52" spans="1:15" ht="18" customHeight="1" x14ac:dyDescent="0.15">
      <c r="A52" s="293" t="s">
        <v>495</v>
      </c>
      <c r="B52" s="293"/>
      <c r="C52" s="293"/>
      <c r="D52" s="295">
        <v>1.5</v>
      </c>
      <c r="E52" s="295"/>
      <c r="F52" s="295"/>
      <c r="G52" s="298">
        <v>3.5</v>
      </c>
      <c r="H52" s="298"/>
      <c r="I52" s="298"/>
      <c r="J52" s="285">
        <v>490</v>
      </c>
      <c r="K52" s="285"/>
      <c r="L52" s="285"/>
      <c r="M52" s="286">
        <f t="shared" si="2"/>
        <v>483</v>
      </c>
      <c r="N52" s="286"/>
      <c r="O52" s="286"/>
    </row>
    <row r="53" spans="1:15" ht="18" customHeight="1" x14ac:dyDescent="0.15">
      <c r="A53" s="293" t="s">
        <v>495</v>
      </c>
      <c r="B53" s="293"/>
      <c r="C53" s="293"/>
      <c r="D53" s="295">
        <v>1.5</v>
      </c>
      <c r="E53" s="295"/>
      <c r="F53" s="295"/>
      <c r="G53" s="298">
        <v>4</v>
      </c>
      <c r="H53" s="298"/>
      <c r="I53" s="298"/>
      <c r="J53" s="285">
        <v>560</v>
      </c>
      <c r="K53" s="285"/>
      <c r="L53" s="285"/>
      <c r="M53" s="286">
        <f t="shared" si="2"/>
        <v>552</v>
      </c>
      <c r="N53" s="286"/>
      <c r="O53" s="286"/>
    </row>
    <row r="54" spans="1:15" ht="18" customHeight="1" x14ac:dyDescent="0.15">
      <c r="A54" s="293" t="s">
        <v>495</v>
      </c>
      <c r="B54" s="293"/>
      <c r="C54" s="293"/>
      <c r="D54" s="295">
        <v>1.5</v>
      </c>
      <c r="E54" s="295"/>
      <c r="F54" s="295"/>
      <c r="G54" s="298">
        <v>4.5</v>
      </c>
      <c r="H54" s="298"/>
      <c r="I54" s="298"/>
      <c r="J54" s="285">
        <v>630</v>
      </c>
      <c r="K54" s="285"/>
      <c r="L54" s="285"/>
      <c r="M54" s="286">
        <f t="shared" si="2"/>
        <v>621</v>
      </c>
      <c r="N54" s="286"/>
      <c r="O54" s="286"/>
    </row>
    <row r="55" spans="1:15" ht="18" customHeight="1" x14ac:dyDescent="0.15">
      <c r="A55" s="293" t="s">
        <v>495</v>
      </c>
      <c r="B55" s="293"/>
      <c r="C55" s="293"/>
      <c r="D55" s="295">
        <v>1.5</v>
      </c>
      <c r="E55" s="295"/>
      <c r="F55" s="295"/>
      <c r="G55" s="298">
        <v>5</v>
      </c>
      <c r="H55" s="298"/>
      <c r="I55" s="298"/>
      <c r="J55" s="285">
        <v>700</v>
      </c>
      <c r="K55" s="285"/>
      <c r="L55" s="285"/>
      <c r="M55" s="286">
        <f t="shared" si="2"/>
        <v>690</v>
      </c>
      <c r="N55" s="286"/>
      <c r="O55" s="286"/>
    </row>
    <row r="56" spans="1:15" ht="18" customHeight="1" x14ac:dyDescent="0.15">
      <c r="A56" s="293" t="s">
        <v>495</v>
      </c>
      <c r="B56" s="293"/>
      <c r="C56" s="293"/>
      <c r="D56" s="295">
        <v>1.5</v>
      </c>
      <c r="E56" s="295"/>
      <c r="F56" s="295"/>
      <c r="G56" s="298">
        <v>5.5</v>
      </c>
      <c r="H56" s="298"/>
      <c r="I56" s="298"/>
      <c r="J56" s="285">
        <v>770</v>
      </c>
      <c r="K56" s="285"/>
      <c r="L56" s="285"/>
      <c r="M56" s="286">
        <f t="shared" si="2"/>
        <v>759</v>
      </c>
      <c r="N56" s="286"/>
      <c r="O56" s="286"/>
    </row>
    <row r="57" spans="1:15" ht="18" customHeight="1" x14ac:dyDescent="0.15">
      <c r="A57" s="293" t="s">
        <v>495</v>
      </c>
      <c r="B57" s="293"/>
      <c r="C57" s="293"/>
      <c r="D57" s="295">
        <v>1.5</v>
      </c>
      <c r="E57" s="295"/>
      <c r="F57" s="295"/>
      <c r="G57" s="298">
        <v>6</v>
      </c>
      <c r="H57" s="298"/>
      <c r="I57" s="298"/>
      <c r="J57" s="285">
        <v>840</v>
      </c>
      <c r="K57" s="285"/>
      <c r="L57" s="285"/>
      <c r="M57" s="286">
        <f t="shared" si="2"/>
        <v>828</v>
      </c>
      <c r="N57" s="286"/>
      <c r="O57" s="286"/>
    </row>
    <row r="58" spans="1:15" ht="18" customHeight="1" x14ac:dyDescent="0.15">
      <c r="A58" s="293" t="s">
        <v>495</v>
      </c>
      <c r="B58" s="293"/>
      <c r="C58" s="293"/>
      <c r="D58" s="295">
        <v>1.5</v>
      </c>
      <c r="E58" s="295"/>
      <c r="F58" s="295"/>
      <c r="G58" s="298">
        <v>6.5</v>
      </c>
      <c r="H58" s="298"/>
      <c r="I58" s="298"/>
      <c r="J58" s="285">
        <v>910</v>
      </c>
      <c r="K58" s="285"/>
      <c r="L58" s="285"/>
      <c r="M58" s="286">
        <f t="shared" si="2"/>
        <v>897</v>
      </c>
      <c r="N58" s="286"/>
      <c r="O58" s="286"/>
    </row>
    <row r="59" spans="1:15" ht="18" customHeight="1" x14ac:dyDescent="0.15">
      <c r="A59" s="293" t="s">
        <v>495</v>
      </c>
      <c r="B59" s="293"/>
      <c r="C59" s="293"/>
      <c r="D59" s="295">
        <v>1.5</v>
      </c>
      <c r="E59" s="295"/>
      <c r="F59" s="295"/>
      <c r="G59" s="298">
        <v>7</v>
      </c>
      <c r="H59" s="298"/>
      <c r="I59" s="298"/>
      <c r="J59" s="285">
        <v>980</v>
      </c>
      <c r="K59" s="285"/>
      <c r="L59" s="285"/>
      <c r="M59" s="286">
        <f t="shared" si="2"/>
        <v>966</v>
      </c>
      <c r="N59" s="286"/>
      <c r="O59" s="286"/>
    </row>
    <row r="60" spans="1:15" ht="18" customHeight="1" x14ac:dyDescent="0.15">
      <c r="A60" s="293" t="s">
        <v>495</v>
      </c>
      <c r="B60" s="293"/>
      <c r="C60" s="293"/>
      <c r="D60" s="295">
        <v>1.5</v>
      </c>
      <c r="E60" s="295"/>
      <c r="F60" s="295"/>
      <c r="G60" s="298">
        <v>7.5</v>
      </c>
      <c r="H60" s="298"/>
      <c r="I60" s="298"/>
      <c r="J60" s="285">
        <v>1050</v>
      </c>
      <c r="K60" s="285"/>
      <c r="L60" s="285"/>
      <c r="M60" s="286">
        <f t="shared" si="2"/>
        <v>1035</v>
      </c>
      <c r="N60" s="286"/>
      <c r="O60" s="286"/>
    </row>
    <row r="61" spans="1:15" ht="18" customHeight="1" x14ac:dyDescent="0.15">
      <c r="A61" s="293" t="s">
        <v>495</v>
      </c>
      <c r="B61" s="293"/>
      <c r="C61" s="293"/>
      <c r="D61" s="295">
        <v>1.5</v>
      </c>
      <c r="E61" s="295"/>
      <c r="F61" s="295"/>
      <c r="G61" s="298">
        <v>8</v>
      </c>
      <c r="H61" s="298"/>
      <c r="I61" s="298"/>
      <c r="J61" s="285">
        <v>1120</v>
      </c>
      <c r="K61" s="285"/>
      <c r="L61" s="285"/>
      <c r="M61" s="286">
        <f t="shared" si="2"/>
        <v>1104</v>
      </c>
      <c r="N61" s="286"/>
      <c r="O61" s="286"/>
    </row>
    <row r="62" spans="1:15" ht="18" customHeight="1" x14ac:dyDescent="0.15">
      <c r="A62" s="293" t="s">
        <v>495</v>
      </c>
      <c r="B62" s="293"/>
      <c r="C62" s="293"/>
      <c r="D62" s="295">
        <v>1.5</v>
      </c>
      <c r="E62" s="295"/>
      <c r="F62" s="295"/>
      <c r="G62" s="298">
        <v>8.5</v>
      </c>
      <c r="H62" s="298"/>
      <c r="I62" s="298"/>
      <c r="J62" s="285">
        <v>1190</v>
      </c>
      <c r="K62" s="285"/>
      <c r="L62" s="285"/>
      <c r="M62" s="286">
        <f t="shared" si="2"/>
        <v>1173</v>
      </c>
      <c r="N62" s="286"/>
      <c r="O62" s="286"/>
    </row>
    <row r="63" spans="1:15" ht="18" customHeight="1" x14ac:dyDescent="0.15">
      <c r="A63" s="293" t="s">
        <v>495</v>
      </c>
      <c r="B63" s="293"/>
      <c r="C63" s="293"/>
      <c r="D63" s="295">
        <v>1.5</v>
      </c>
      <c r="E63" s="295"/>
      <c r="F63" s="295"/>
      <c r="G63" s="298">
        <v>9</v>
      </c>
      <c r="H63" s="298"/>
      <c r="I63" s="298"/>
      <c r="J63" s="285">
        <v>1260</v>
      </c>
      <c r="K63" s="285"/>
      <c r="L63" s="285"/>
      <c r="M63" s="286">
        <f t="shared" si="2"/>
        <v>1242</v>
      </c>
      <c r="N63" s="286"/>
      <c r="O63" s="286"/>
    </row>
    <row r="64" spans="1:15" ht="18" customHeight="1" x14ac:dyDescent="0.15">
      <c r="A64" s="293" t="s">
        <v>495</v>
      </c>
      <c r="B64" s="293"/>
      <c r="C64" s="293"/>
      <c r="D64" s="295">
        <v>1.5</v>
      </c>
      <c r="E64" s="295"/>
      <c r="F64" s="295"/>
      <c r="G64" s="298">
        <v>9.5</v>
      </c>
      <c r="H64" s="298"/>
      <c r="I64" s="298"/>
      <c r="J64" s="285">
        <v>1330</v>
      </c>
      <c r="K64" s="285"/>
      <c r="L64" s="285"/>
      <c r="M64" s="286">
        <f t="shared" si="2"/>
        <v>1311</v>
      </c>
      <c r="N64" s="286"/>
      <c r="O64" s="286"/>
    </row>
    <row r="65" spans="1:15" ht="18" customHeight="1" x14ac:dyDescent="0.15">
      <c r="A65" s="293" t="s">
        <v>495</v>
      </c>
      <c r="B65" s="293"/>
      <c r="C65" s="293"/>
      <c r="D65" s="295">
        <v>1.5</v>
      </c>
      <c r="E65" s="295"/>
      <c r="F65" s="295"/>
      <c r="G65" s="298">
        <v>10</v>
      </c>
      <c r="H65" s="298"/>
      <c r="I65" s="298"/>
      <c r="J65" s="285">
        <v>1400</v>
      </c>
      <c r="K65" s="285"/>
      <c r="L65" s="285"/>
      <c r="M65" s="286">
        <f t="shared" si="2"/>
        <v>1380</v>
      </c>
      <c r="N65" s="286"/>
      <c r="O65" s="286"/>
    </row>
    <row r="66" spans="1:15" ht="18" customHeight="1" x14ac:dyDescent="0.15">
      <c r="A66" s="293" t="s">
        <v>495</v>
      </c>
      <c r="B66" s="293"/>
      <c r="C66" s="293"/>
      <c r="D66" s="295">
        <v>1.5</v>
      </c>
      <c r="E66" s="295"/>
      <c r="F66" s="295"/>
      <c r="G66" s="298">
        <v>10.5</v>
      </c>
      <c r="H66" s="298"/>
      <c r="I66" s="298"/>
      <c r="J66" s="285">
        <v>1470</v>
      </c>
      <c r="K66" s="285"/>
      <c r="L66" s="285"/>
      <c r="M66" s="286">
        <f t="shared" si="2"/>
        <v>1449</v>
      </c>
      <c r="N66" s="286"/>
      <c r="O66" s="286"/>
    </row>
    <row r="67" spans="1:15" ht="18" customHeight="1" x14ac:dyDescent="0.15">
      <c r="A67" s="293" t="s">
        <v>495</v>
      </c>
      <c r="B67" s="293"/>
      <c r="C67" s="293"/>
      <c r="D67" s="295">
        <v>2</v>
      </c>
      <c r="E67" s="295"/>
      <c r="F67" s="295"/>
      <c r="G67" s="298">
        <v>0.5</v>
      </c>
      <c r="H67" s="298"/>
      <c r="I67" s="298"/>
      <c r="J67" s="285">
        <v>70</v>
      </c>
      <c r="K67" s="285"/>
      <c r="L67" s="285"/>
      <c r="M67" s="286">
        <f t="shared" ref="M67:M108" si="3">M46</f>
        <v>69</v>
      </c>
      <c r="N67" s="286"/>
      <c r="O67" s="286"/>
    </row>
    <row r="68" spans="1:15" ht="18" customHeight="1" x14ac:dyDescent="0.15">
      <c r="A68" s="293" t="s">
        <v>495</v>
      </c>
      <c r="B68" s="293"/>
      <c r="C68" s="293"/>
      <c r="D68" s="295">
        <v>2</v>
      </c>
      <c r="E68" s="295"/>
      <c r="F68" s="295"/>
      <c r="G68" s="298">
        <v>1</v>
      </c>
      <c r="H68" s="298"/>
      <c r="I68" s="298"/>
      <c r="J68" s="285">
        <v>140</v>
      </c>
      <c r="K68" s="285"/>
      <c r="L68" s="285"/>
      <c r="M68" s="286">
        <f t="shared" si="3"/>
        <v>138</v>
      </c>
      <c r="N68" s="286"/>
      <c r="O68" s="286"/>
    </row>
    <row r="69" spans="1:15" ht="18" customHeight="1" x14ac:dyDescent="0.15">
      <c r="A69" s="293" t="s">
        <v>495</v>
      </c>
      <c r="B69" s="293"/>
      <c r="C69" s="293"/>
      <c r="D69" s="295">
        <v>2</v>
      </c>
      <c r="E69" s="295"/>
      <c r="F69" s="295"/>
      <c r="G69" s="298">
        <v>1.5</v>
      </c>
      <c r="H69" s="298"/>
      <c r="I69" s="298"/>
      <c r="J69" s="285">
        <v>210</v>
      </c>
      <c r="K69" s="285"/>
      <c r="L69" s="285"/>
      <c r="M69" s="286">
        <f t="shared" si="3"/>
        <v>207</v>
      </c>
      <c r="N69" s="286"/>
      <c r="O69" s="286"/>
    </row>
    <row r="70" spans="1:15" ht="18" customHeight="1" x14ac:dyDescent="0.15">
      <c r="A70" s="293" t="s">
        <v>495</v>
      </c>
      <c r="B70" s="293"/>
      <c r="C70" s="293"/>
      <c r="D70" s="295">
        <v>2</v>
      </c>
      <c r="E70" s="295"/>
      <c r="F70" s="295"/>
      <c r="G70" s="298">
        <v>2</v>
      </c>
      <c r="H70" s="298"/>
      <c r="I70" s="298"/>
      <c r="J70" s="285">
        <v>280</v>
      </c>
      <c r="K70" s="285"/>
      <c r="L70" s="285"/>
      <c r="M70" s="286">
        <f t="shared" si="3"/>
        <v>276</v>
      </c>
      <c r="N70" s="286"/>
      <c r="O70" s="286"/>
    </row>
    <row r="71" spans="1:15" ht="18" customHeight="1" x14ac:dyDescent="0.15">
      <c r="A71" s="293" t="s">
        <v>495</v>
      </c>
      <c r="B71" s="293"/>
      <c r="C71" s="293"/>
      <c r="D71" s="295">
        <v>2</v>
      </c>
      <c r="E71" s="295"/>
      <c r="F71" s="295"/>
      <c r="G71" s="298">
        <v>2.5</v>
      </c>
      <c r="H71" s="298"/>
      <c r="I71" s="298"/>
      <c r="J71" s="285">
        <v>350</v>
      </c>
      <c r="K71" s="285"/>
      <c r="L71" s="285"/>
      <c r="M71" s="286">
        <f t="shared" si="3"/>
        <v>345</v>
      </c>
      <c r="N71" s="286"/>
      <c r="O71" s="286"/>
    </row>
    <row r="72" spans="1:15" ht="18" customHeight="1" x14ac:dyDescent="0.15">
      <c r="A72" s="293" t="s">
        <v>495</v>
      </c>
      <c r="B72" s="293"/>
      <c r="C72" s="293"/>
      <c r="D72" s="295">
        <v>2</v>
      </c>
      <c r="E72" s="295"/>
      <c r="F72" s="295"/>
      <c r="G72" s="298">
        <v>3</v>
      </c>
      <c r="H72" s="298"/>
      <c r="I72" s="298"/>
      <c r="J72" s="285">
        <v>420</v>
      </c>
      <c r="K72" s="285"/>
      <c r="L72" s="285"/>
      <c r="M72" s="286">
        <f t="shared" si="3"/>
        <v>414</v>
      </c>
      <c r="N72" s="286"/>
      <c r="O72" s="286"/>
    </row>
    <row r="73" spans="1:15" ht="18" customHeight="1" x14ac:dyDescent="0.15">
      <c r="A73" s="293" t="s">
        <v>495</v>
      </c>
      <c r="B73" s="293"/>
      <c r="C73" s="293"/>
      <c r="D73" s="295">
        <v>2</v>
      </c>
      <c r="E73" s="295"/>
      <c r="F73" s="295"/>
      <c r="G73" s="298">
        <v>3.5</v>
      </c>
      <c r="H73" s="298"/>
      <c r="I73" s="298"/>
      <c r="J73" s="285">
        <v>490</v>
      </c>
      <c r="K73" s="285"/>
      <c r="L73" s="285"/>
      <c r="M73" s="286">
        <f t="shared" si="3"/>
        <v>483</v>
      </c>
      <c r="N73" s="286"/>
      <c r="O73" s="286"/>
    </row>
    <row r="74" spans="1:15" ht="18" customHeight="1" x14ac:dyDescent="0.15">
      <c r="A74" s="293" t="s">
        <v>495</v>
      </c>
      <c r="B74" s="293"/>
      <c r="C74" s="293"/>
      <c r="D74" s="295">
        <v>2</v>
      </c>
      <c r="E74" s="295"/>
      <c r="F74" s="295"/>
      <c r="G74" s="298">
        <v>4</v>
      </c>
      <c r="H74" s="298"/>
      <c r="I74" s="298"/>
      <c r="J74" s="285">
        <v>560</v>
      </c>
      <c r="K74" s="285"/>
      <c r="L74" s="285"/>
      <c r="M74" s="286">
        <f t="shared" si="3"/>
        <v>552</v>
      </c>
      <c r="N74" s="286"/>
      <c r="O74" s="286"/>
    </row>
    <row r="75" spans="1:15" ht="18" customHeight="1" x14ac:dyDescent="0.15">
      <c r="A75" s="293" t="s">
        <v>495</v>
      </c>
      <c r="B75" s="293"/>
      <c r="C75" s="293"/>
      <c r="D75" s="295">
        <v>2</v>
      </c>
      <c r="E75" s="295"/>
      <c r="F75" s="295"/>
      <c r="G75" s="298">
        <v>4.5</v>
      </c>
      <c r="H75" s="298"/>
      <c r="I75" s="298"/>
      <c r="J75" s="285">
        <v>630</v>
      </c>
      <c r="K75" s="285"/>
      <c r="L75" s="285"/>
      <c r="M75" s="286">
        <f t="shared" si="3"/>
        <v>621</v>
      </c>
      <c r="N75" s="286"/>
      <c r="O75" s="286"/>
    </row>
    <row r="76" spans="1:15" ht="18" customHeight="1" x14ac:dyDescent="0.15">
      <c r="A76" s="293" t="s">
        <v>495</v>
      </c>
      <c r="B76" s="293"/>
      <c r="C76" s="293"/>
      <c r="D76" s="295">
        <v>2</v>
      </c>
      <c r="E76" s="295"/>
      <c r="F76" s="295"/>
      <c r="G76" s="298">
        <v>5</v>
      </c>
      <c r="H76" s="298"/>
      <c r="I76" s="298"/>
      <c r="J76" s="285">
        <v>700</v>
      </c>
      <c r="K76" s="285"/>
      <c r="L76" s="285"/>
      <c r="M76" s="286">
        <f t="shared" si="3"/>
        <v>690</v>
      </c>
      <c r="N76" s="286"/>
      <c r="O76" s="286"/>
    </row>
    <row r="77" spans="1:15" ht="18" customHeight="1" x14ac:dyDescent="0.15">
      <c r="A77" s="293" t="s">
        <v>495</v>
      </c>
      <c r="B77" s="293"/>
      <c r="C77" s="293"/>
      <c r="D77" s="295">
        <v>2</v>
      </c>
      <c r="E77" s="295"/>
      <c r="F77" s="295"/>
      <c r="G77" s="298">
        <v>5.5</v>
      </c>
      <c r="H77" s="298"/>
      <c r="I77" s="298"/>
      <c r="J77" s="285">
        <v>770</v>
      </c>
      <c r="K77" s="285"/>
      <c r="L77" s="285"/>
      <c r="M77" s="286">
        <f t="shared" si="3"/>
        <v>759</v>
      </c>
      <c r="N77" s="286"/>
      <c r="O77" s="286"/>
    </row>
    <row r="78" spans="1:15" ht="18" customHeight="1" x14ac:dyDescent="0.15">
      <c r="A78" s="293" t="s">
        <v>495</v>
      </c>
      <c r="B78" s="293"/>
      <c r="C78" s="293"/>
      <c r="D78" s="295">
        <v>2</v>
      </c>
      <c r="E78" s="295"/>
      <c r="F78" s="295"/>
      <c r="G78" s="298">
        <v>6</v>
      </c>
      <c r="H78" s="298"/>
      <c r="I78" s="298"/>
      <c r="J78" s="285">
        <v>840</v>
      </c>
      <c r="K78" s="285"/>
      <c r="L78" s="285"/>
      <c r="M78" s="286">
        <f t="shared" si="3"/>
        <v>828</v>
      </c>
      <c r="N78" s="286"/>
      <c r="O78" s="286"/>
    </row>
    <row r="79" spans="1:15" ht="18" customHeight="1" x14ac:dyDescent="0.15">
      <c r="A79" s="293" t="s">
        <v>495</v>
      </c>
      <c r="B79" s="293"/>
      <c r="C79" s="293"/>
      <c r="D79" s="295">
        <v>2</v>
      </c>
      <c r="E79" s="295"/>
      <c r="F79" s="295"/>
      <c r="G79" s="298">
        <v>6.5</v>
      </c>
      <c r="H79" s="298"/>
      <c r="I79" s="298"/>
      <c r="J79" s="285">
        <v>910</v>
      </c>
      <c r="K79" s="285"/>
      <c r="L79" s="285"/>
      <c r="M79" s="286">
        <f t="shared" si="3"/>
        <v>897</v>
      </c>
      <c r="N79" s="286"/>
      <c r="O79" s="286"/>
    </row>
    <row r="80" spans="1:15" ht="18" customHeight="1" x14ac:dyDescent="0.15">
      <c r="A80" s="293" t="s">
        <v>495</v>
      </c>
      <c r="B80" s="293"/>
      <c r="C80" s="293"/>
      <c r="D80" s="295">
        <v>2</v>
      </c>
      <c r="E80" s="295"/>
      <c r="F80" s="295"/>
      <c r="G80" s="298">
        <v>7</v>
      </c>
      <c r="H80" s="298"/>
      <c r="I80" s="298"/>
      <c r="J80" s="285">
        <v>980</v>
      </c>
      <c r="K80" s="285"/>
      <c r="L80" s="285"/>
      <c r="M80" s="286">
        <f t="shared" si="3"/>
        <v>966</v>
      </c>
      <c r="N80" s="286"/>
      <c r="O80" s="286"/>
    </row>
    <row r="81" spans="1:15" ht="18" customHeight="1" x14ac:dyDescent="0.15">
      <c r="A81" s="293" t="s">
        <v>495</v>
      </c>
      <c r="B81" s="293"/>
      <c r="C81" s="293"/>
      <c r="D81" s="295">
        <v>2</v>
      </c>
      <c r="E81" s="295"/>
      <c r="F81" s="295"/>
      <c r="G81" s="298">
        <v>7.5</v>
      </c>
      <c r="H81" s="298"/>
      <c r="I81" s="298"/>
      <c r="J81" s="285">
        <v>1050</v>
      </c>
      <c r="K81" s="285"/>
      <c r="L81" s="285"/>
      <c r="M81" s="286">
        <f t="shared" si="3"/>
        <v>1035</v>
      </c>
      <c r="N81" s="286"/>
      <c r="O81" s="286"/>
    </row>
    <row r="82" spans="1:15" ht="18" customHeight="1" x14ac:dyDescent="0.15">
      <c r="A82" s="293" t="s">
        <v>495</v>
      </c>
      <c r="B82" s="293"/>
      <c r="C82" s="293"/>
      <c r="D82" s="295">
        <v>2</v>
      </c>
      <c r="E82" s="295"/>
      <c r="F82" s="295"/>
      <c r="G82" s="298">
        <v>8</v>
      </c>
      <c r="H82" s="298"/>
      <c r="I82" s="298"/>
      <c r="J82" s="285">
        <v>1120</v>
      </c>
      <c r="K82" s="285"/>
      <c r="L82" s="285"/>
      <c r="M82" s="286">
        <f t="shared" si="3"/>
        <v>1104</v>
      </c>
      <c r="N82" s="286"/>
      <c r="O82" s="286"/>
    </row>
    <row r="83" spans="1:15" ht="18" customHeight="1" x14ac:dyDescent="0.15">
      <c r="A83" s="293" t="s">
        <v>495</v>
      </c>
      <c r="B83" s="293"/>
      <c r="C83" s="293"/>
      <c r="D83" s="295">
        <v>2</v>
      </c>
      <c r="E83" s="295"/>
      <c r="F83" s="295"/>
      <c r="G83" s="298">
        <v>8.5</v>
      </c>
      <c r="H83" s="298"/>
      <c r="I83" s="298"/>
      <c r="J83" s="285">
        <v>1190</v>
      </c>
      <c r="K83" s="285"/>
      <c r="L83" s="285"/>
      <c r="M83" s="286">
        <f t="shared" si="3"/>
        <v>1173</v>
      </c>
      <c r="N83" s="286"/>
      <c r="O83" s="286"/>
    </row>
    <row r="84" spans="1:15" ht="18" customHeight="1" x14ac:dyDescent="0.15">
      <c r="A84" s="293" t="s">
        <v>495</v>
      </c>
      <c r="B84" s="293"/>
      <c r="C84" s="293"/>
      <c r="D84" s="295">
        <v>2</v>
      </c>
      <c r="E84" s="295"/>
      <c r="F84" s="295"/>
      <c r="G84" s="298">
        <v>9</v>
      </c>
      <c r="H84" s="298"/>
      <c r="I84" s="298"/>
      <c r="J84" s="285">
        <v>1260</v>
      </c>
      <c r="K84" s="285"/>
      <c r="L84" s="285"/>
      <c r="M84" s="286">
        <f t="shared" si="3"/>
        <v>1242</v>
      </c>
      <c r="N84" s="286"/>
      <c r="O84" s="286"/>
    </row>
    <row r="85" spans="1:15" ht="18" customHeight="1" x14ac:dyDescent="0.15">
      <c r="A85" s="293" t="s">
        <v>495</v>
      </c>
      <c r="B85" s="293"/>
      <c r="C85" s="293"/>
      <c r="D85" s="295">
        <v>2</v>
      </c>
      <c r="E85" s="295"/>
      <c r="F85" s="295"/>
      <c r="G85" s="298">
        <v>9.5</v>
      </c>
      <c r="H85" s="298"/>
      <c r="I85" s="298"/>
      <c r="J85" s="285">
        <v>1330</v>
      </c>
      <c r="K85" s="285"/>
      <c r="L85" s="285"/>
      <c r="M85" s="286">
        <f t="shared" si="3"/>
        <v>1311</v>
      </c>
      <c r="N85" s="286"/>
      <c r="O85" s="286"/>
    </row>
    <row r="86" spans="1:15" ht="18" customHeight="1" x14ac:dyDescent="0.15">
      <c r="A86" s="293" t="s">
        <v>495</v>
      </c>
      <c r="B86" s="293"/>
      <c r="C86" s="293"/>
      <c r="D86" s="295">
        <v>2</v>
      </c>
      <c r="E86" s="295"/>
      <c r="F86" s="295"/>
      <c r="G86" s="298">
        <v>10</v>
      </c>
      <c r="H86" s="298"/>
      <c r="I86" s="298"/>
      <c r="J86" s="285">
        <v>1400</v>
      </c>
      <c r="K86" s="285"/>
      <c r="L86" s="285"/>
      <c r="M86" s="286">
        <f t="shared" si="3"/>
        <v>1380</v>
      </c>
      <c r="N86" s="286"/>
      <c r="O86" s="286"/>
    </row>
    <row r="87" spans="1:15" ht="18" customHeight="1" x14ac:dyDescent="0.15">
      <c r="A87" s="293" t="s">
        <v>495</v>
      </c>
      <c r="B87" s="293"/>
      <c r="C87" s="293"/>
      <c r="D87" s="295">
        <v>2</v>
      </c>
      <c r="E87" s="295"/>
      <c r="F87" s="295"/>
      <c r="G87" s="298">
        <v>10.5</v>
      </c>
      <c r="H87" s="298"/>
      <c r="I87" s="298"/>
      <c r="J87" s="285">
        <v>1470</v>
      </c>
      <c r="K87" s="285"/>
      <c r="L87" s="285"/>
      <c r="M87" s="286">
        <f t="shared" si="3"/>
        <v>1449</v>
      </c>
      <c r="N87" s="286"/>
      <c r="O87" s="286"/>
    </row>
    <row r="88" spans="1:15" ht="18" customHeight="1" x14ac:dyDescent="0.15">
      <c r="A88" s="293" t="s">
        <v>495</v>
      </c>
      <c r="B88" s="293"/>
      <c r="C88" s="293"/>
      <c r="D88" s="295">
        <v>2.5</v>
      </c>
      <c r="E88" s="295"/>
      <c r="F88" s="295"/>
      <c r="G88" s="298">
        <v>0.5</v>
      </c>
      <c r="H88" s="298"/>
      <c r="I88" s="298"/>
      <c r="J88" s="285">
        <v>70</v>
      </c>
      <c r="K88" s="285"/>
      <c r="L88" s="285"/>
      <c r="M88" s="286">
        <f t="shared" si="3"/>
        <v>69</v>
      </c>
      <c r="N88" s="286"/>
      <c r="O88" s="286"/>
    </row>
    <row r="89" spans="1:15" ht="18" customHeight="1" x14ac:dyDescent="0.15">
      <c r="A89" s="293" t="s">
        <v>495</v>
      </c>
      <c r="B89" s="293"/>
      <c r="C89" s="293"/>
      <c r="D89" s="295">
        <v>2.5</v>
      </c>
      <c r="E89" s="295"/>
      <c r="F89" s="295"/>
      <c r="G89" s="298">
        <v>1</v>
      </c>
      <c r="H89" s="298"/>
      <c r="I89" s="298"/>
      <c r="J89" s="285">
        <v>140</v>
      </c>
      <c r="K89" s="285"/>
      <c r="L89" s="285"/>
      <c r="M89" s="286">
        <f t="shared" si="3"/>
        <v>138</v>
      </c>
      <c r="N89" s="286"/>
      <c r="O89" s="286"/>
    </row>
    <row r="90" spans="1:15" ht="18" customHeight="1" x14ac:dyDescent="0.15">
      <c r="A90" s="293" t="s">
        <v>495</v>
      </c>
      <c r="B90" s="293"/>
      <c r="C90" s="293"/>
      <c r="D90" s="295">
        <v>2.5</v>
      </c>
      <c r="E90" s="295"/>
      <c r="F90" s="295"/>
      <c r="G90" s="298">
        <v>1.5</v>
      </c>
      <c r="H90" s="298"/>
      <c r="I90" s="298"/>
      <c r="J90" s="285">
        <v>210</v>
      </c>
      <c r="K90" s="285"/>
      <c r="L90" s="285"/>
      <c r="M90" s="286">
        <f t="shared" si="3"/>
        <v>207</v>
      </c>
      <c r="N90" s="286"/>
      <c r="O90" s="286"/>
    </row>
    <row r="91" spans="1:15" ht="18" customHeight="1" x14ac:dyDescent="0.15">
      <c r="A91" s="293" t="s">
        <v>495</v>
      </c>
      <c r="B91" s="293"/>
      <c r="C91" s="293"/>
      <c r="D91" s="295">
        <v>2.5</v>
      </c>
      <c r="E91" s="295"/>
      <c r="F91" s="295"/>
      <c r="G91" s="298">
        <v>2</v>
      </c>
      <c r="H91" s="298"/>
      <c r="I91" s="298"/>
      <c r="J91" s="285">
        <v>280</v>
      </c>
      <c r="K91" s="285"/>
      <c r="L91" s="285"/>
      <c r="M91" s="286">
        <f t="shared" si="3"/>
        <v>276</v>
      </c>
      <c r="N91" s="286"/>
      <c r="O91" s="286"/>
    </row>
    <row r="92" spans="1:15" ht="18" customHeight="1" x14ac:dyDescent="0.15">
      <c r="A92" s="293" t="s">
        <v>495</v>
      </c>
      <c r="B92" s="293"/>
      <c r="C92" s="293"/>
      <c r="D92" s="295">
        <v>2.5</v>
      </c>
      <c r="E92" s="295"/>
      <c r="F92" s="295"/>
      <c r="G92" s="298">
        <v>2.5</v>
      </c>
      <c r="H92" s="298"/>
      <c r="I92" s="298"/>
      <c r="J92" s="285">
        <v>350</v>
      </c>
      <c r="K92" s="285"/>
      <c r="L92" s="285"/>
      <c r="M92" s="286">
        <f t="shared" si="3"/>
        <v>345</v>
      </c>
      <c r="N92" s="286"/>
      <c r="O92" s="286"/>
    </row>
    <row r="93" spans="1:15" ht="18" customHeight="1" x14ac:dyDescent="0.15">
      <c r="A93" s="293" t="s">
        <v>495</v>
      </c>
      <c r="B93" s="293"/>
      <c r="C93" s="293"/>
      <c r="D93" s="295">
        <v>2.5</v>
      </c>
      <c r="E93" s="295"/>
      <c r="F93" s="295"/>
      <c r="G93" s="298">
        <v>3</v>
      </c>
      <c r="H93" s="298"/>
      <c r="I93" s="298"/>
      <c r="J93" s="285">
        <v>420</v>
      </c>
      <c r="K93" s="285"/>
      <c r="L93" s="285"/>
      <c r="M93" s="286">
        <f t="shared" si="3"/>
        <v>414</v>
      </c>
      <c r="N93" s="286"/>
      <c r="O93" s="286"/>
    </row>
    <row r="94" spans="1:15" ht="18" customHeight="1" x14ac:dyDescent="0.15">
      <c r="A94" s="293" t="s">
        <v>495</v>
      </c>
      <c r="B94" s="293"/>
      <c r="C94" s="293"/>
      <c r="D94" s="295">
        <v>2.5</v>
      </c>
      <c r="E94" s="295"/>
      <c r="F94" s="295"/>
      <c r="G94" s="298">
        <v>3.5</v>
      </c>
      <c r="H94" s="298"/>
      <c r="I94" s="298"/>
      <c r="J94" s="285">
        <v>490</v>
      </c>
      <c r="K94" s="285"/>
      <c r="L94" s="285"/>
      <c r="M94" s="286">
        <f t="shared" si="3"/>
        <v>483</v>
      </c>
      <c r="N94" s="286"/>
      <c r="O94" s="286"/>
    </row>
    <row r="95" spans="1:15" ht="18" customHeight="1" x14ac:dyDescent="0.15">
      <c r="A95" s="293" t="s">
        <v>495</v>
      </c>
      <c r="B95" s="293"/>
      <c r="C95" s="293"/>
      <c r="D95" s="295">
        <v>2.5</v>
      </c>
      <c r="E95" s="295"/>
      <c r="F95" s="295"/>
      <c r="G95" s="298">
        <v>4</v>
      </c>
      <c r="H95" s="298"/>
      <c r="I95" s="298"/>
      <c r="J95" s="285">
        <v>560</v>
      </c>
      <c r="K95" s="285"/>
      <c r="L95" s="285"/>
      <c r="M95" s="286">
        <f t="shared" si="3"/>
        <v>552</v>
      </c>
      <c r="N95" s="286"/>
      <c r="O95" s="286"/>
    </row>
    <row r="96" spans="1:15" ht="18" customHeight="1" x14ac:dyDescent="0.15">
      <c r="A96" s="293" t="s">
        <v>495</v>
      </c>
      <c r="B96" s="293"/>
      <c r="C96" s="293"/>
      <c r="D96" s="295">
        <v>2.5</v>
      </c>
      <c r="E96" s="295"/>
      <c r="F96" s="295"/>
      <c r="G96" s="298">
        <v>4.5</v>
      </c>
      <c r="H96" s="298"/>
      <c r="I96" s="298"/>
      <c r="J96" s="285">
        <v>630</v>
      </c>
      <c r="K96" s="285"/>
      <c r="L96" s="285"/>
      <c r="M96" s="286">
        <f t="shared" si="3"/>
        <v>621</v>
      </c>
      <c r="N96" s="286"/>
      <c r="O96" s="286"/>
    </row>
    <row r="97" spans="1:15" ht="18" customHeight="1" x14ac:dyDescent="0.15">
      <c r="A97" s="293" t="s">
        <v>495</v>
      </c>
      <c r="B97" s="293"/>
      <c r="C97" s="293"/>
      <c r="D97" s="295">
        <v>2.5</v>
      </c>
      <c r="E97" s="295"/>
      <c r="F97" s="295"/>
      <c r="G97" s="298">
        <v>5</v>
      </c>
      <c r="H97" s="298"/>
      <c r="I97" s="298"/>
      <c r="J97" s="285">
        <v>700</v>
      </c>
      <c r="K97" s="285"/>
      <c r="L97" s="285"/>
      <c r="M97" s="286">
        <f t="shared" si="3"/>
        <v>690</v>
      </c>
      <c r="N97" s="286"/>
      <c r="O97" s="286"/>
    </row>
    <row r="98" spans="1:15" ht="18" customHeight="1" x14ac:dyDescent="0.15">
      <c r="A98" s="293" t="s">
        <v>495</v>
      </c>
      <c r="B98" s="293"/>
      <c r="C98" s="293"/>
      <c r="D98" s="295">
        <v>2.5</v>
      </c>
      <c r="E98" s="295"/>
      <c r="F98" s="295"/>
      <c r="G98" s="298">
        <v>5.5</v>
      </c>
      <c r="H98" s="298"/>
      <c r="I98" s="298"/>
      <c r="J98" s="285">
        <v>770</v>
      </c>
      <c r="K98" s="285"/>
      <c r="L98" s="285"/>
      <c r="M98" s="286">
        <f t="shared" si="3"/>
        <v>759</v>
      </c>
      <c r="N98" s="286"/>
      <c r="O98" s="286"/>
    </row>
    <row r="99" spans="1:15" ht="18" customHeight="1" x14ac:dyDescent="0.15">
      <c r="A99" s="293" t="s">
        <v>495</v>
      </c>
      <c r="B99" s="293"/>
      <c r="C99" s="293"/>
      <c r="D99" s="295">
        <v>2.5</v>
      </c>
      <c r="E99" s="295"/>
      <c r="F99" s="295"/>
      <c r="G99" s="298">
        <v>6</v>
      </c>
      <c r="H99" s="298"/>
      <c r="I99" s="298"/>
      <c r="J99" s="285">
        <v>840</v>
      </c>
      <c r="K99" s="285"/>
      <c r="L99" s="285"/>
      <c r="M99" s="286">
        <f t="shared" si="3"/>
        <v>828</v>
      </c>
      <c r="N99" s="286"/>
      <c r="O99" s="286"/>
    </row>
    <row r="100" spans="1:15" ht="18" customHeight="1" x14ac:dyDescent="0.15">
      <c r="A100" s="293" t="s">
        <v>495</v>
      </c>
      <c r="B100" s="293"/>
      <c r="C100" s="293"/>
      <c r="D100" s="295">
        <v>2.5</v>
      </c>
      <c r="E100" s="295"/>
      <c r="F100" s="295"/>
      <c r="G100" s="298">
        <v>6.5</v>
      </c>
      <c r="H100" s="298"/>
      <c r="I100" s="298"/>
      <c r="J100" s="285">
        <v>910</v>
      </c>
      <c r="K100" s="285"/>
      <c r="L100" s="285"/>
      <c r="M100" s="286">
        <f t="shared" si="3"/>
        <v>897</v>
      </c>
      <c r="N100" s="286"/>
      <c r="O100" s="286"/>
    </row>
    <row r="101" spans="1:15" ht="18" customHeight="1" x14ac:dyDescent="0.15">
      <c r="A101" s="293" t="s">
        <v>495</v>
      </c>
      <c r="B101" s="293"/>
      <c r="C101" s="293"/>
      <c r="D101" s="295">
        <v>2.5</v>
      </c>
      <c r="E101" s="295"/>
      <c r="F101" s="295"/>
      <c r="G101" s="298">
        <v>7</v>
      </c>
      <c r="H101" s="298"/>
      <c r="I101" s="298"/>
      <c r="J101" s="285">
        <v>980</v>
      </c>
      <c r="K101" s="285"/>
      <c r="L101" s="285"/>
      <c r="M101" s="286">
        <f t="shared" si="3"/>
        <v>966</v>
      </c>
      <c r="N101" s="286"/>
      <c r="O101" s="286"/>
    </row>
    <row r="102" spans="1:15" ht="18" customHeight="1" x14ac:dyDescent="0.15">
      <c r="A102" s="293" t="s">
        <v>495</v>
      </c>
      <c r="B102" s="293"/>
      <c r="C102" s="293"/>
      <c r="D102" s="295">
        <v>2.5</v>
      </c>
      <c r="E102" s="295"/>
      <c r="F102" s="295"/>
      <c r="G102" s="298">
        <v>7.5</v>
      </c>
      <c r="H102" s="298"/>
      <c r="I102" s="298"/>
      <c r="J102" s="285">
        <v>1050</v>
      </c>
      <c r="K102" s="285"/>
      <c r="L102" s="285"/>
      <c r="M102" s="286">
        <f t="shared" si="3"/>
        <v>1035</v>
      </c>
      <c r="N102" s="286"/>
      <c r="O102" s="286"/>
    </row>
    <row r="103" spans="1:15" ht="18" customHeight="1" x14ac:dyDescent="0.15">
      <c r="A103" s="293" t="s">
        <v>495</v>
      </c>
      <c r="B103" s="293"/>
      <c r="C103" s="293"/>
      <c r="D103" s="295">
        <v>2.5</v>
      </c>
      <c r="E103" s="295"/>
      <c r="F103" s="295"/>
      <c r="G103" s="298">
        <v>8</v>
      </c>
      <c r="H103" s="298"/>
      <c r="I103" s="298"/>
      <c r="J103" s="285">
        <v>1120</v>
      </c>
      <c r="K103" s="285"/>
      <c r="L103" s="285"/>
      <c r="M103" s="286">
        <f t="shared" si="3"/>
        <v>1104</v>
      </c>
      <c r="N103" s="286"/>
      <c r="O103" s="286"/>
    </row>
    <row r="104" spans="1:15" ht="18" customHeight="1" x14ac:dyDescent="0.15">
      <c r="A104" s="293" t="s">
        <v>495</v>
      </c>
      <c r="B104" s="293"/>
      <c r="C104" s="293"/>
      <c r="D104" s="295">
        <v>2.5</v>
      </c>
      <c r="E104" s="295"/>
      <c r="F104" s="295"/>
      <c r="G104" s="298">
        <v>8.5</v>
      </c>
      <c r="H104" s="298"/>
      <c r="I104" s="298"/>
      <c r="J104" s="285">
        <v>1190</v>
      </c>
      <c r="K104" s="285"/>
      <c r="L104" s="285"/>
      <c r="M104" s="286">
        <f t="shared" si="3"/>
        <v>1173</v>
      </c>
      <c r="N104" s="286"/>
      <c r="O104" s="286"/>
    </row>
    <row r="105" spans="1:15" ht="18" customHeight="1" x14ac:dyDescent="0.15">
      <c r="A105" s="293" t="s">
        <v>495</v>
      </c>
      <c r="B105" s="293"/>
      <c r="C105" s="293"/>
      <c r="D105" s="295">
        <v>2.5</v>
      </c>
      <c r="E105" s="295"/>
      <c r="F105" s="295"/>
      <c r="G105" s="298">
        <v>9</v>
      </c>
      <c r="H105" s="298"/>
      <c r="I105" s="298"/>
      <c r="J105" s="285">
        <v>1260</v>
      </c>
      <c r="K105" s="285"/>
      <c r="L105" s="285"/>
      <c r="M105" s="286">
        <f t="shared" si="3"/>
        <v>1242</v>
      </c>
      <c r="N105" s="286"/>
      <c r="O105" s="286"/>
    </row>
    <row r="106" spans="1:15" ht="18" customHeight="1" x14ac:dyDescent="0.15">
      <c r="A106" s="293" t="s">
        <v>495</v>
      </c>
      <c r="B106" s="293"/>
      <c r="C106" s="293"/>
      <c r="D106" s="295">
        <v>2.5</v>
      </c>
      <c r="E106" s="295"/>
      <c r="F106" s="295"/>
      <c r="G106" s="298">
        <v>9.5</v>
      </c>
      <c r="H106" s="298"/>
      <c r="I106" s="298"/>
      <c r="J106" s="285">
        <v>1330</v>
      </c>
      <c r="K106" s="285"/>
      <c r="L106" s="285"/>
      <c r="M106" s="286">
        <f t="shared" si="3"/>
        <v>1311</v>
      </c>
      <c r="N106" s="286"/>
      <c r="O106" s="286"/>
    </row>
    <row r="107" spans="1:15" ht="18" customHeight="1" x14ac:dyDescent="0.15">
      <c r="A107" s="293" t="s">
        <v>495</v>
      </c>
      <c r="B107" s="293"/>
      <c r="C107" s="293"/>
      <c r="D107" s="295">
        <v>2.5</v>
      </c>
      <c r="E107" s="295"/>
      <c r="F107" s="295"/>
      <c r="G107" s="298">
        <v>10</v>
      </c>
      <c r="H107" s="298"/>
      <c r="I107" s="298"/>
      <c r="J107" s="285">
        <v>1400</v>
      </c>
      <c r="K107" s="285"/>
      <c r="L107" s="285"/>
      <c r="M107" s="286">
        <f t="shared" si="3"/>
        <v>1380</v>
      </c>
      <c r="N107" s="286"/>
      <c r="O107" s="286"/>
    </row>
    <row r="108" spans="1:15" ht="18" customHeight="1" x14ac:dyDescent="0.15">
      <c r="A108" s="293" t="s">
        <v>495</v>
      </c>
      <c r="B108" s="293"/>
      <c r="C108" s="293"/>
      <c r="D108" s="295">
        <v>2.5</v>
      </c>
      <c r="E108" s="295"/>
      <c r="F108" s="295"/>
      <c r="G108" s="298">
        <v>10.5</v>
      </c>
      <c r="H108" s="298"/>
      <c r="I108" s="298"/>
      <c r="J108" s="285">
        <v>1470</v>
      </c>
      <c r="K108" s="285"/>
      <c r="L108" s="285"/>
      <c r="M108" s="286">
        <f t="shared" si="3"/>
        <v>1449</v>
      </c>
      <c r="N108" s="286"/>
      <c r="O108" s="286"/>
    </row>
  </sheetData>
  <sheetProtection algorithmName="SHA-512" hashValue="kicv9ED/l76hyiluqQVuKA39M5wg2VgNp3/Zj36R2c6M3/wpVBT0vfo9Uhw3BlruSP9dx2eS1bOHAfPt2dvMMA==" saltValue="zWgkpcByaWv/pHXSVW/r+Q==" spinCount="100000" sheet="1" objects="1"/>
  <mergeCells count="529">
    <mergeCell ref="A1:I3"/>
    <mergeCell ref="J1:O1"/>
    <mergeCell ref="J2:L3"/>
    <mergeCell ref="M2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6:C6"/>
    <mergeCell ref="D6:F6"/>
    <mergeCell ref="G6:I6"/>
    <mergeCell ref="J6:L6"/>
    <mergeCell ref="M6:O6"/>
    <mergeCell ref="A7:C7"/>
    <mergeCell ref="D7:F7"/>
    <mergeCell ref="G7:I7"/>
    <mergeCell ref="J7:L7"/>
    <mergeCell ref="M7:O7"/>
    <mergeCell ref="A8:C8"/>
    <mergeCell ref="D8:F8"/>
    <mergeCell ref="G8:I8"/>
    <mergeCell ref="J8:L8"/>
    <mergeCell ref="M8:O8"/>
    <mergeCell ref="A9:C9"/>
    <mergeCell ref="D9:F9"/>
    <mergeCell ref="G9:I9"/>
    <mergeCell ref="J9:L9"/>
    <mergeCell ref="M9:O9"/>
    <mergeCell ref="A10:C10"/>
    <mergeCell ref="D10:F10"/>
    <mergeCell ref="G10:I10"/>
    <mergeCell ref="J10:L10"/>
    <mergeCell ref="M10:O10"/>
    <mergeCell ref="A11:C11"/>
    <mergeCell ref="D11:F11"/>
    <mergeCell ref="G11:I11"/>
    <mergeCell ref="J11:L11"/>
    <mergeCell ref="M11:O11"/>
    <mergeCell ref="A12:C12"/>
    <mergeCell ref="D12:F12"/>
    <mergeCell ref="G12:I12"/>
    <mergeCell ref="J12:L12"/>
    <mergeCell ref="M12:O12"/>
    <mergeCell ref="A13:C13"/>
    <mergeCell ref="D13:F13"/>
    <mergeCell ref="G13:I13"/>
    <mergeCell ref="J13:L13"/>
    <mergeCell ref="M13:O13"/>
    <mergeCell ref="A14:C14"/>
    <mergeCell ref="D14:F14"/>
    <mergeCell ref="G14:I14"/>
    <mergeCell ref="J14:L14"/>
    <mergeCell ref="M14:O14"/>
    <mergeCell ref="A15:C15"/>
    <mergeCell ref="D15:F15"/>
    <mergeCell ref="G15:I15"/>
    <mergeCell ref="J15:L15"/>
    <mergeCell ref="M15:O15"/>
    <mergeCell ref="A16:C16"/>
    <mergeCell ref="D16:F16"/>
    <mergeCell ref="G16:I16"/>
    <mergeCell ref="J16:L16"/>
    <mergeCell ref="M16:O16"/>
    <mergeCell ref="A17:C17"/>
    <mergeCell ref="D17:F17"/>
    <mergeCell ref="G17:I17"/>
    <mergeCell ref="J17:L17"/>
    <mergeCell ref="M17:O17"/>
    <mergeCell ref="A18:C18"/>
    <mergeCell ref="D18:F18"/>
    <mergeCell ref="G18:I18"/>
    <mergeCell ref="J18:L18"/>
    <mergeCell ref="M18:O18"/>
    <mergeCell ref="A19:C19"/>
    <mergeCell ref="D19:F19"/>
    <mergeCell ref="G19:I19"/>
    <mergeCell ref="J19:L19"/>
    <mergeCell ref="M19:O19"/>
    <mergeCell ref="A20:C20"/>
    <mergeCell ref="D20:F20"/>
    <mergeCell ref="G20:I20"/>
    <mergeCell ref="J20:L20"/>
    <mergeCell ref="M20:O20"/>
    <mergeCell ref="A21:C21"/>
    <mergeCell ref="D21:F21"/>
    <mergeCell ref="G21:I21"/>
    <mergeCell ref="J21:L21"/>
    <mergeCell ref="M21:O21"/>
    <mergeCell ref="A22:C22"/>
    <mergeCell ref="D22:F22"/>
    <mergeCell ref="G22:I22"/>
    <mergeCell ref="J22:L22"/>
    <mergeCell ref="M22:O22"/>
    <mergeCell ref="A23:C23"/>
    <mergeCell ref="D23:F23"/>
    <mergeCell ref="G23:I23"/>
    <mergeCell ref="J23:L23"/>
    <mergeCell ref="M23:O23"/>
    <mergeCell ref="A24:C24"/>
    <mergeCell ref="D24:F24"/>
    <mergeCell ref="G24:I24"/>
    <mergeCell ref="J24:L24"/>
    <mergeCell ref="M24:O24"/>
    <mergeCell ref="A25:C25"/>
    <mergeCell ref="D25:F25"/>
    <mergeCell ref="G25:I25"/>
    <mergeCell ref="J25:L25"/>
    <mergeCell ref="M25:O25"/>
    <mergeCell ref="A26:C26"/>
    <mergeCell ref="D26:F26"/>
    <mergeCell ref="G26:I26"/>
    <mergeCell ref="J26:L26"/>
    <mergeCell ref="M26:O26"/>
    <mergeCell ref="A27:C27"/>
    <mergeCell ref="D27:F27"/>
    <mergeCell ref="G27:I27"/>
    <mergeCell ref="J27:L27"/>
    <mergeCell ref="M27:O27"/>
    <mergeCell ref="A28:C28"/>
    <mergeCell ref="D28:F28"/>
    <mergeCell ref="G28:I28"/>
    <mergeCell ref="J28:L28"/>
    <mergeCell ref="M28:O28"/>
    <mergeCell ref="A29:C29"/>
    <mergeCell ref="D29:F29"/>
    <mergeCell ref="G29:I29"/>
    <mergeCell ref="J29:L29"/>
    <mergeCell ref="M29:O29"/>
    <mergeCell ref="A30:C30"/>
    <mergeCell ref="D30:F30"/>
    <mergeCell ref="G30:I30"/>
    <mergeCell ref="J30:L30"/>
    <mergeCell ref="M30:O30"/>
    <mergeCell ref="A31:C31"/>
    <mergeCell ref="D31:F31"/>
    <mergeCell ref="G31:I31"/>
    <mergeCell ref="J31:L31"/>
    <mergeCell ref="M31:O31"/>
    <mergeCell ref="A32:C32"/>
    <mergeCell ref="D32:F32"/>
    <mergeCell ref="G32:I32"/>
    <mergeCell ref="J32:L32"/>
    <mergeCell ref="M32:O32"/>
    <mergeCell ref="A33:C33"/>
    <mergeCell ref="D33:F33"/>
    <mergeCell ref="G33:I33"/>
    <mergeCell ref="J33:L33"/>
    <mergeCell ref="M33:O33"/>
    <mergeCell ref="A34:C34"/>
    <mergeCell ref="D34:F34"/>
    <mergeCell ref="G34:I34"/>
    <mergeCell ref="J34:L34"/>
    <mergeCell ref="M34:O34"/>
    <mergeCell ref="A35:C35"/>
    <mergeCell ref="D35:F35"/>
    <mergeCell ref="G35:I35"/>
    <mergeCell ref="J35:L35"/>
    <mergeCell ref="M35:O35"/>
    <mergeCell ref="A36:C36"/>
    <mergeCell ref="D36:F36"/>
    <mergeCell ref="G36:I36"/>
    <mergeCell ref="J36:L36"/>
    <mergeCell ref="M36:O36"/>
    <mergeCell ref="A37:C37"/>
    <mergeCell ref="D37:F37"/>
    <mergeCell ref="G37:I37"/>
    <mergeCell ref="J37:L37"/>
    <mergeCell ref="M37:O37"/>
    <mergeCell ref="A38:C38"/>
    <mergeCell ref="D38:F38"/>
    <mergeCell ref="G38:I38"/>
    <mergeCell ref="J38:L38"/>
    <mergeCell ref="M38:O38"/>
    <mergeCell ref="A39:C39"/>
    <mergeCell ref="D39:F39"/>
    <mergeCell ref="G39:I39"/>
    <mergeCell ref="J39:L39"/>
    <mergeCell ref="M39:O39"/>
    <mergeCell ref="A40:C40"/>
    <mergeCell ref="D40:F40"/>
    <mergeCell ref="G40:I40"/>
    <mergeCell ref="J40:L40"/>
    <mergeCell ref="M40:O40"/>
    <mergeCell ref="A41:C41"/>
    <mergeCell ref="D41:F41"/>
    <mergeCell ref="G41:I41"/>
    <mergeCell ref="J41:L41"/>
    <mergeCell ref="M41:O41"/>
    <mergeCell ref="A42:C42"/>
    <mergeCell ref="D42:F42"/>
    <mergeCell ref="G42:I42"/>
    <mergeCell ref="J42:L42"/>
    <mergeCell ref="M42:O42"/>
    <mergeCell ref="A43:C43"/>
    <mergeCell ref="D43:F43"/>
    <mergeCell ref="G43:I43"/>
    <mergeCell ref="J43:L43"/>
    <mergeCell ref="M43:O43"/>
    <mergeCell ref="A44:C44"/>
    <mergeCell ref="D44:F44"/>
    <mergeCell ref="G44:I44"/>
    <mergeCell ref="J44:L44"/>
    <mergeCell ref="M44:O44"/>
    <mergeCell ref="A45:C45"/>
    <mergeCell ref="D45:F45"/>
    <mergeCell ref="G45:I45"/>
    <mergeCell ref="J45:L45"/>
    <mergeCell ref="M45:O45"/>
    <mergeCell ref="A46:C46"/>
    <mergeCell ref="D46:F46"/>
    <mergeCell ref="G46:I46"/>
    <mergeCell ref="J46:L46"/>
    <mergeCell ref="M46:O46"/>
    <mergeCell ref="A47:C47"/>
    <mergeCell ref="D47:F47"/>
    <mergeCell ref="G47:I47"/>
    <mergeCell ref="J47:L47"/>
    <mergeCell ref="M47:O47"/>
    <mergeCell ref="A48:C48"/>
    <mergeCell ref="D48:F48"/>
    <mergeCell ref="G48:I48"/>
    <mergeCell ref="J48:L48"/>
    <mergeCell ref="M48:O48"/>
    <mergeCell ref="A49:C49"/>
    <mergeCell ref="D49:F49"/>
    <mergeCell ref="G49:I49"/>
    <mergeCell ref="J49:L49"/>
    <mergeCell ref="M49:O49"/>
    <mergeCell ref="A50:C50"/>
    <mergeCell ref="D50:F50"/>
    <mergeCell ref="G50:I50"/>
    <mergeCell ref="J50:L50"/>
    <mergeCell ref="M50:O50"/>
    <mergeCell ref="A51:C51"/>
    <mergeCell ref="D51:F51"/>
    <mergeCell ref="G51:I51"/>
    <mergeCell ref="J51:L51"/>
    <mergeCell ref="M51:O51"/>
    <mergeCell ref="A52:C52"/>
    <mergeCell ref="D52:F52"/>
    <mergeCell ref="G52:I52"/>
    <mergeCell ref="J52:L52"/>
    <mergeCell ref="M52:O52"/>
    <mergeCell ref="A53:C53"/>
    <mergeCell ref="D53:F53"/>
    <mergeCell ref="G53:I53"/>
    <mergeCell ref="J53:L53"/>
    <mergeCell ref="M53:O53"/>
    <mergeCell ref="A54:C54"/>
    <mergeCell ref="D54:F54"/>
    <mergeCell ref="G54:I54"/>
    <mergeCell ref="J54:L54"/>
    <mergeCell ref="M54:O54"/>
    <mergeCell ref="A55:C55"/>
    <mergeCell ref="D55:F55"/>
    <mergeCell ref="G55:I55"/>
    <mergeCell ref="J55:L55"/>
    <mergeCell ref="M55:O55"/>
    <mergeCell ref="A56:C56"/>
    <mergeCell ref="D56:F56"/>
    <mergeCell ref="G56:I56"/>
    <mergeCell ref="J56:L56"/>
    <mergeCell ref="M56:O56"/>
    <mergeCell ref="A57:C57"/>
    <mergeCell ref="D57:F57"/>
    <mergeCell ref="G57:I57"/>
    <mergeCell ref="J57:L57"/>
    <mergeCell ref="M57:O57"/>
    <mergeCell ref="A58:C58"/>
    <mergeCell ref="D58:F58"/>
    <mergeCell ref="G58:I58"/>
    <mergeCell ref="J58:L58"/>
    <mergeCell ref="M58:O58"/>
    <mergeCell ref="A59:C59"/>
    <mergeCell ref="D59:F59"/>
    <mergeCell ref="G59:I59"/>
    <mergeCell ref="J59:L59"/>
    <mergeCell ref="M59:O59"/>
    <mergeCell ref="A60:C60"/>
    <mergeCell ref="D60:F60"/>
    <mergeCell ref="G60:I60"/>
    <mergeCell ref="J60:L60"/>
    <mergeCell ref="M60:O60"/>
    <mergeCell ref="A61:C61"/>
    <mergeCell ref="D61:F61"/>
    <mergeCell ref="G61:I61"/>
    <mergeCell ref="J61:L61"/>
    <mergeCell ref="M61:O61"/>
    <mergeCell ref="A62:C62"/>
    <mergeCell ref="D62:F62"/>
    <mergeCell ref="G62:I62"/>
    <mergeCell ref="J62:L62"/>
    <mergeCell ref="M62:O62"/>
    <mergeCell ref="A63:C63"/>
    <mergeCell ref="D63:F63"/>
    <mergeCell ref="G63:I63"/>
    <mergeCell ref="J63:L63"/>
    <mergeCell ref="M63:O63"/>
    <mergeCell ref="A64:C64"/>
    <mergeCell ref="D64:F64"/>
    <mergeCell ref="G64:I64"/>
    <mergeCell ref="J64:L64"/>
    <mergeCell ref="M64:O64"/>
    <mergeCell ref="A65:C65"/>
    <mergeCell ref="D65:F65"/>
    <mergeCell ref="G65:I65"/>
    <mergeCell ref="J65:L65"/>
    <mergeCell ref="M65:O65"/>
    <mergeCell ref="A66:C66"/>
    <mergeCell ref="D66:F66"/>
    <mergeCell ref="G66:I66"/>
    <mergeCell ref="J66:L66"/>
    <mergeCell ref="M66:O66"/>
    <mergeCell ref="A67:C67"/>
    <mergeCell ref="D67:F67"/>
    <mergeCell ref="G67:I67"/>
    <mergeCell ref="J67:L67"/>
    <mergeCell ref="M67:O67"/>
    <mergeCell ref="A68:C68"/>
    <mergeCell ref="D68:F68"/>
    <mergeCell ref="G68:I68"/>
    <mergeCell ref="J68:L68"/>
    <mergeCell ref="M68:O68"/>
    <mergeCell ref="A69:C69"/>
    <mergeCell ref="D69:F69"/>
    <mergeCell ref="G69:I69"/>
    <mergeCell ref="J69:L69"/>
    <mergeCell ref="M69:O69"/>
    <mergeCell ref="A70:C70"/>
    <mergeCell ref="D70:F70"/>
    <mergeCell ref="G70:I70"/>
    <mergeCell ref="J70:L70"/>
    <mergeCell ref="M70:O70"/>
    <mergeCell ref="A71:C71"/>
    <mergeCell ref="D71:F71"/>
    <mergeCell ref="G71:I71"/>
    <mergeCell ref="J71:L71"/>
    <mergeCell ref="M71:O71"/>
    <mergeCell ref="A72:C72"/>
    <mergeCell ref="D72:F72"/>
    <mergeCell ref="G72:I72"/>
    <mergeCell ref="J72:L72"/>
    <mergeCell ref="M72:O72"/>
    <mergeCell ref="A73:C73"/>
    <mergeCell ref="D73:F73"/>
    <mergeCell ref="G73:I73"/>
    <mergeCell ref="J73:L73"/>
    <mergeCell ref="M73:O73"/>
    <mergeCell ref="A74:C74"/>
    <mergeCell ref="D74:F74"/>
    <mergeCell ref="G74:I74"/>
    <mergeCell ref="J74:L74"/>
    <mergeCell ref="M74:O74"/>
    <mergeCell ref="A75:C75"/>
    <mergeCell ref="D75:F75"/>
    <mergeCell ref="G75:I75"/>
    <mergeCell ref="J75:L75"/>
    <mergeCell ref="M75:O75"/>
    <mergeCell ref="A76:C76"/>
    <mergeCell ref="D76:F76"/>
    <mergeCell ref="G76:I76"/>
    <mergeCell ref="J76:L76"/>
    <mergeCell ref="M76:O76"/>
    <mergeCell ref="A77:C77"/>
    <mergeCell ref="D77:F77"/>
    <mergeCell ref="G77:I77"/>
    <mergeCell ref="J77:L77"/>
    <mergeCell ref="M77:O77"/>
    <mergeCell ref="A78:C78"/>
    <mergeCell ref="D78:F78"/>
    <mergeCell ref="G78:I78"/>
    <mergeCell ref="J78:L78"/>
    <mergeCell ref="M78:O78"/>
    <mergeCell ref="A79:C79"/>
    <mergeCell ref="D79:F79"/>
    <mergeCell ref="G79:I79"/>
    <mergeCell ref="J79:L79"/>
    <mergeCell ref="M79:O79"/>
    <mergeCell ref="A80:C80"/>
    <mergeCell ref="D80:F80"/>
    <mergeCell ref="G80:I80"/>
    <mergeCell ref="J80:L80"/>
    <mergeCell ref="M80:O80"/>
    <mergeCell ref="A81:C81"/>
    <mergeCell ref="D81:F81"/>
    <mergeCell ref="G81:I81"/>
    <mergeCell ref="J81:L81"/>
    <mergeCell ref="M81:O81"/>
    <mergeCell ref="A82:C82"/>
    <mergeCell ref="D82:F82"/>
    <mergeCell ref="G82:I82"/>
    <mergeCell ref="J82:L82"/>
    <mergeCell ref="M82:O82"/>
    <mergeCell ref="A83:C83"/>
    <mergeCell ref="D83:F83"/>
    <mergeCell ref="G83:I83"/>
    <mergeCell ref="J83:L83"/>
    <mergeCell ref="M83:O83"/>
    <mergeCell ref="A84:C84"/>
    <mergeCell ref="D84:F84"/>
    <mergeCell ref="G84:I84"/>
    <mergeCell ref="J84:L84"/>
    <mergeCell ref="M84:O84"/>
    <mergeCell ref="A85:C85"/>
    <mergeCell ref="D85:F85"/>
    <mergeCell ref="G85:I85"/>
    <mergeCell ref="J85:L85"/>
    <mergeCell ref="M85:O85"/>
    <mergeCell ref="A86:C86"/>
    <mergeCell ref="D86:F86"/>
    <mergeCell ref="G86:I86"/>
    <mergeCell ref="J86:L86"/>
    <mergeCell ref="M86:O86"/>
    <mergeCell ref="A87:C87"/>
    <mergeCell ref="D87:F87"/>
    <mergeCell ref="G87:I87"/>
    <mergeCell ref="J87:L87"/>
    <mergeCell ref="M87:O87"/>
    <mergeCell ref="A88:C88"/>
    <mergeCell ref="D88:F88"/>
    <mergeCell ref="G88:I88"/>
    <mergeCell ref="J88:L88"/>
    <mergeCell ref="M88:O88"/>
    <mergeCell ref="A89:C89"/>
    <mergeCell ref="D89:F89"/>
    <mergeCell ref="G89:I89"/>
    <mergeCell ref="J89:L89"/>
    <mergeCell ref="M89:O89"/>
    <mergeCell ref="A90:C90"/>
    <mergeCell ref="D90:F90"/>
    <mergeCell ref="G90:I90"/>
    <mergeCell ref="J90:L90"/>
    <mergeCell ref="M90:O90"/>
    <mergeCell ref="A91:C91"/>
    <mergeCell ref="D91:F91"/>
    <mergeCell ref="G91:I91"/>
    <mergeCell ref="J91:L91"/>
    <mergeCell ref="M91:O91"/>
    <mergeCell ref="A92:C92"/>
    <mergeCell ref="D92:F92"/>
    <mergeCell ref="G92:I92"/>
    <mergeCell ref="J92:L92"/>
    <mergeCell ref="M92:O92"/>
    <mergeCell ref="A93:C93"/>
    <mergeCell ref="D93:F93"/>
    <mergeCell ref="G93:I93"/>
    <mergeCell ref="J93:L93"/>
    <mergeCell ref="M93:O93"/>
    <mergeCell ref="A94:C94"/>
    <mergeCell ref="D94:F94"/>
    <mergeCell ref="G94:I94"/>
    <mergeCell ref="J94:L94"/>
    <mergeCell ref="M94:O94"/>
    <mergeCell ref="A95:C95"/>
    <mergeCell ref="D95:F95"/>
    <mergeCell ref="G95:I95"/>
    <mergeCell ref="J95:L95"/>
    <mergeCell ref="M95:O95"/>
    <mergeCell ref="A96:C96"/>
    <mergeCell ref="D96:F96"/>
    <mergeCell ref="G96:I96"/>
    <mergeCell ref="J96:L96"/>
    <mergeCell ref="M96:O96"/>
    <mergeCell ref="A97:C97"/>
    <mergeCell ref="D97:F97"/>
    <mergeCell ref="G97:I97"/>
    <mergeCell ref="J97:L97"/>
    <mergeCell ref="M97:O97"/>
    <mergeCell ref="A98:C98"/>
    <mergeCell ref="D98:F98"/>
    <mergeCell ref="G98:I98"/>
    <mergeCell ref="J98:L98"/>
    <mergeCell ref="M98:O98"/>
    <mergeCell ref="A99:C99"/>
    <mergeCell ref="D99:F99"/>
    <mergeCell ref="G99:I99"/>
    <mergeCell ref="J99:L99"/>
    <mergeCell ref="M99:O99"/>
    <mergeCell ref="A100:C100"/>
    <mergeCell ref="D100:F100"/>
    <mergeCell ref="G100:I100"/>
    <mergeCell ref="J100:L100"/>
    <mergeCell ref="M100:O100"/>
    <mergeCell ref="A101:C101"/>
    <mergeCell ref="D101:F101"/>
    <mergeCell ref="G101:I101"/>
    <mergeCell ref="J101:L101"/>
    <mergeCell ref="M101:O101"/>
    <mergeCell ref="A102:C102"/>
    <mergeCell ref="D102:F102"/>
    <mergeCell ref="G102:I102"/>
    <mergeCell ref="J102:L102"/>
    <mergeCell ref="M102:O102"/>
    <mergeCell ref="A103:C103"/>
    <mergeCell ref="D103:F103"/>
    <mergeCell ref="G103:I103"/>
    <mergeCell ref="J103:L103"/>
    <mergeCell ref="M103:O103"/>
    <mergeCell ref="A104:C104"/>
    <mergeCell ref="D104:F104"/>
    <mergeCell ref="G104:I104"/>
    <mergeCell ref="J104:L104"/>
    <mergeCell ref="M104:O104"/>
    <mergeCell ref="A105:C105"/>
    <mergeCell ref="D105:F105"/>
    <mergeCell ref="G105:I105"/>
    <mergeCell ref="J105:L105"/>
    <mergeCell ref="M105:O105"/>
    <mergeCell ref="A106:C106"/>
    <mergeCell ref="D106:F106"/>
    <mergeCell ref="G106:I106"/>
    <mergeCell ref="J106:L106"/>
    <mergeCell ref="M106:O106"/>
    <mergeCell ref="A107:C107"/>
    <mergeCell ref="D107:F107"/>
    <mergeCell ref="G107:I107"/>
    <mergeCell ref="J107:L107"/>
    <mergeCell ref="M107:O107"/>
    <mergeCell ref="A108:C108"/>
    <mergeCell ref="D108:F108"/>
    <mergeCell ref="G108:I108"/>
    <mergeCell ref="J108:L108"/>
    <mergeCell ref="M108:O108"/>
  </mergeCells>
  <phoneticPr fontId="6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B1" zoomScaleNormal="115" zoomScaleSheetLayoutView="100" workbookViewId="0">
      <selection activeCell="H1" sqref="H1:O1"/>
    </sheetView>
  </sheetViews>
  <sheetFormatPr defaultColWidth="2.625" defaultRowHeight="18" customHeight="1" outlineLevelCol="1" x14ac:dyDescent="0.15"/>
  <cols>
    <col min="1" max="1" width="11.25" style="53" hidden="1" customWidth="1" outlineLevel="1"/>
    <col min="2" max="2" width="4.75" style="53" bestFit="1" customWidth="1" collapsed="1"/>
    <col min="3" max="3" width="4.75" style="53" bestFit="1" customWidth="1"/>
    <col min="4" max="4" width="5.875" style="53" bestFit="1" customWidth="1"/>
    <col min="5" max="5" width="9" style="53" hidden="1" customWidth="1" outlineLevel="1"/>
    <col min="6" max="6" width="6.375" style="53" hidden="1" customWidth="1" outlineLevel="1"/>
    <col min="7" max="7" width="8.125" style="53" bestFit="1" customWidth="1" collapsed="1"/>
    <col min="8" max="15" width="10.75" style="53" customWidth="1"/>
    <col min="16" max="16" width="2.625" style="53" customWidth="1" outlineLevel="1"/>
    <col min="17" max="16384" width="2.625" style="53"/>
  </cols>
  <sheetData>
    <row r="1" spans="1:15" ht="19.5" customHeight="1" x14ac:dyDescent="0.15">
      <c r="B1" s="243" t="s">
        <v>482</v>
      </c>
      <c r="C1" s="243"/>
      <c r="D1" s="243"/>
      <c r="E1" s="245" t="s">
        <v>483</v>
      </c>
      <c r="F1" s="243" t="s">
        <v>484</v>
      </c>
      <c r="G1" s="245" t="s">
        <v>485</v>
      </c>
      <c r="H1" s="243" t="s">
        <v>486</v>
      </c>
      <c r="I1" s="243"/>
      <c r="J1" s="243"/>
      <c r="K1" s="243"/>
      <c r="L1" s="243"/>
      <c r="M1" s="243"/>
      <c r="N1" s="243"/>
      <c r="O1" s="243"/>
    </row>
    <row r="2" spans="1:15" ht="18" customHeight="1" x14ac:dyDescent="0.15">
      <c r="B2" s="243"/>
      <c r="C2" s="243"/>
      <c r="D2" s="243"/>
      <c r="E2" s="245"/>
      <c r="F2" s="243"/>
      <c r="G2" s="245"/>
      <c r="H2" s="54" t="s">
        <v>487</v>
      </c>
      <c r="I2" s="54" t="s">
        <v>488</v>
      </c>
      <c r="J2" s="54" t="s">
        <v>489</v>
      </c>
      <c r="K2" s="54" t="s">
        <v>490</v>
      </c>
      <c r="L2" s="54" t="s">
        <v>491</v>
      </c>
      <c r="M2" s="54" t="s">
        <v>492</v>
      </c>
      <c r="N2" s="54" t="s">
        <v>493</v>
      </c>
      <c r="O2" s="54" t="s">
        <v>494</v>
      </c>
    </row>
    <row r="3" spans="1:15" ht="18" customHeight="1" x14ac:dyDescent="0.15">
      <c r="B3" s="243"/>
      <c r="C3" s="243"/>
      <c r="D3" s="243"/>
      <c r="E3" s="245"/>
      <c r="F3" s="243"/>
      <c r="G3" s="245"/>
      <c r="H3" s="55">
        <v>11.2</v>
      </c>
      <c r="I3" s="55">
        <v>10.96</v>
      </c>
      <c r="J3" s="55">
        <v>10.9</v>
      </c>
      <c r="K3" s="55">
        <v>10.72</v>
      </c>
      <c r="L3" s="55">
        <v>10.6</v>
      </c>
      <c r="M3" s="55">
        <v>10.36</v>
      </c>
      <c r="N3" s="55">
        <v>10.18</v>
      </c>
      <c r="O3" s="55">
        <v>10</v>
      </c>
    </row>
    <row r="4" spans="1:15" ht="18" customHeight="1" x14ac:dyDescent="0.15">
      <c r="A4" s="53" t="s">
        <v>10</v>
      </c>
      <c r="B4" s="56" t="s">
        <v>495</v>
      </c>
      <c r="C4" s="57" t="s">
        <v>19</v>
      </c>
      <c r="D4" s="58">
        <v>0.5</v>
      </c>
      <c r="E4" s="59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F4" s="244">
        <v>0</v>
      </c>
      <c r="G4" s="59">
        <f t="shared" ref="G4:G24" si="0">ROUND(E4*(1+$F$4),0)</f>
        <v>106</v>
      </c>
      <c r="H4" s="60">
        <f t="shared" ref="H4:H46" si="1">ROUNDDOWN($G4*H$3,0)</f>
        <v>1187</v>
      </c>
      <c r="I4" s="60">
        <f t="shared" ref="I4:I46" si="2">ROUNDDOWN($G4*I$3,0)</f>
        <v>1161</v>
      </c>
      <c r="J4" s="60">
        <f t="shared" ref="J4:J46" si="3">ROUNDDOWN($G4*J$3,0)</f>
        <v>1155</v>
      </c>
      <c r="K4" s="60">
        <f t="shared" ref="K4:K46" si="4">ROUNDDOWN($G4*K$3,0)</f>
        <v>1136</v>
      </c>
      <c r="L4" s="60">
        <f t="shared" ref="L4:L46" si="5">ROUNDDOWN($G4*L$3,0)</f>
        <v>1123</v>
      </c>
      <c r="M4" s="60">
        <f t="shared" ref="M4:M46" si="6">ROUNDDOWN($G4*M$3,0)</f>
        <v>1098</v>
      </c>
      <c r="N4" s="60">
        <f t="shared" ref="N4:N46" si="7">ROUNDDOWN($G4*N$3,0)</f>
        <v>1079</v>
      </c>
      <c r="O4" s="60">
        <f t="shared" ref="O4:O46" si="8">ROUNDDOWN($G4*O$3,0)</f>
        <v>1060</v>
      </c>
    </row>
    <row r="5" spans="1:15" ht="18" customHeight="1" x14ac:dyDescent="0.15">
      <c r="A5" s="53" t="s">
        <v>23</v>
      </c>
      <c r="B5" s="56" t="s">
        <v>495</v>
      </c>
      <c r="C5" s="57" t="s">
        <v>19</v>
      </c>
      <c r="D5" s="58">
        <v>1</v>
      </c>
      <c r="E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197</v>
      </c>
      <c r="F5" s="244"/>
      <c r="G5" s="59">
        <f t="shared" si="0"/>
        <v>197</v>
      </c>
      <c r="H5" s="60">
        <f t="shared" si="1"/>
        <v>2206</v>
      </c>
      <c r="I5" s="60">
        <f t="shared" si="2"/>
        <v>2159</v>
      </c>
      <c r="J5" s="60">
        <f t="shared" si="3"/>
        <v>2147</v>
      </c>
      <c r="K5" s="60">
        <f t="shared" si="4"/>
        <v>2111</v>
      </c>
      <c r="L5" s="60">
        <f t="shared" si="5"/>
        <v>2088</v>
      </c>
      <c r="M5" s="60">
        <f t="shared" si="6"/>
        <v>2040</v>
      </c>
      <c r="N5" s="60">
        <f t="shared" si="7"/>
        <v>2005</v>
      </c>
      <c r="O5" s="60">
        <f t="shared" si="8"/>
        <v>1970</v>
      </c>
    </row>
    <row r="6" spans="1:15" ht="18" customHeight="1" x14ac:dyDescent="0.15">
      <c r="A6" s="53" t="s">
        <v>32</v>
      </c>
      <c r="B6" s="56" t="s">
        <v>495</v>
      </c>
      <c r="C6" s="57" t="s">
        <v>19</v>
      </c>
      <c r="D6" s="58">
        <v>1.5</v>
      </c>
      <c r="E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275</v>
      </c>
      <c r="F6" s="244"/>
      <c r="G6" s="59">
        <f t="shared" si="0"/>
        <v>275</v>
      </c>
      <c r="H6" s="60">
        <f t="shared" si="1"/>
        <v>3080</v>
      </c>
      <c r="I6" s="60">
        <f t="shared" si="2"/>
        <v>3014</v>
      </c>
      <c r="J6" s="60">
        <f t="shared" si="3"/>
        <v>2997</v>
      </c>
      <c r="K6" s="60">
        <f t="shared" si="4"/>
        <v>2948</v>
      </c>
      <c r="L6" s="60">
        <f t="shared" si="5"/>
        <v>2915</v>
      </c>
      <c r="M6" s="60">
        <f t="shared" si="6"/>
        <v>2849</v>
      </c>
      <c r="N6" s="60">
        <f t="shared" si="7"/>
        <v>2799</v>
      </c>
      <c r="O6" s="60">
        <f t="shared" si="8"/>
        <v>2750</v>
      </c>
    </row>
    <row r="7" spans="1:15" ht="18" customHeight="1" x14ac:dyDescent="0.15">
      <c r="A7" s="53" t="s">
        <v>42</v>
      </c>
      <c r="B7" s="56" t="s">
        <v>495</v>
      </c>
      <c r="C7" s="57" t="s">
        <v>19</v>
      </c>
      <c r="D7" s="58">
        <v>2</v>
      </c>
      <c r="E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344</v>
      </c>
      <c r="F7" s="244"/>
      <c r="G7" s="59">
        <f t="shared" si="0"/>
        <v>344</v>
      </c>
      <c r="H7" s="60">
        <f t="shared" si="1"/>
        <v>3852</v>
      </c>
      <c r="I7" s="60">
        <f t="shared" si="2"/>
        <v>3770</v>
      </c>
      <c r="J7" s="60">
        <f t="shared" si="3"/>
        <v>3749</v>
      </c>
      <c r="K7" s="60">
        <f t="shared" si="4"/>
        <v>3687</v>
      </c>
      <c r="L7" s="60">
        <f t="shared" si="5"/>
        <v>3646</v>
      </c>
      <c r="M7" s="60">
        <f t="shared" si="6"/>
        <v>3563</v>
      </c>
      <c r="N7" s="60">
        <f t="shared" si="7"/>
        <v>3501</v>
      </c>
      <c r="O7" s="60">
        <f t="shared" si="8"/>
        <v>3440</v>
      </c>
    </row>
    <row r="8" spans="1:15" ht="18" customHeight="1" x14ac:dyDescent="0.15">
      <c r="A8" s="53" t="s">
        <v>49</v>
      </c>
      <c r="B8" s="56" t="s">
        <v>495</v>
      </c>
      <c r="C8" s="57" t="s">
        <v>19</v>
      </c>
      <c r="D8" s="58">
        <v>2.5</v>
      </c>
      <c r="E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413</v>
      </c>
      <c r="F8" s="244"/>
      <c r="G8" s="59">
        <f t="shared" si="0"/>
        <v>413</v>
      </c>
      <c r="H8" s="60">
        <f t="shared" si="1"/>
        <v>4625</v>
      </c>
      <c r="I8" s="60">
        <f t="shared" si="2"/>
        <v>4526</v>
      </c>
      <c r="J8" s="60">
        <f t="shared" si="3"/>
        <v>4501</v>
      </c>
      <c r="K8" s="60">
        <f t="shared" si="4"/>
        <v>4427</v>
      </c>
      <c r="L8" s="60">
        <f t="shared" si="5"/>
        <v>4377</v>
      </c>
      <c r="M8" s="60">
        <f t="shared" si="6"/>
        <v>4278</v>
      </c>
      <c r="N8" s="60">
        <f t="shared" si="7"/>
        <v>4204</v>
      </c>
      <c r="O8" s="60">
        <f t="shared" si="8"/>
        <v>4130</v>
      </c>
    </row>
    <row r="9" spans="1:15" ht="18" customHeight="1" x14ac:dyDescent="0.15">
      <c r="A9" s="53" t="s">
        <v>56</v>
      </c>
      <c r="B9" s="56" t="s">
        <v>495</v>
      </c>
      <c r="C9" s="57" t="s">
        <v>19</v>
      </c>
      <c r="D9" s="58">
        <v>3</v>
      </c>
      <c r="E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482</v>
      </c>
      <c r="F9" s="244"/>
      <c r="G9" s="59">
        <f t="shared" si="0"/>
        <v>482</v>
      </c>
      <c r="H9" s="60">
        <f t="shared" si="1"/>
        <v>5398</v>
      </c>
      <c r="I9" s="60">
        <f t="shared" si="2"/>
        <v>5282</v>
      </c>
      <c r="J9" s="60">
        <f t="shared" si="3"/>
        <v>5253</v>
      </c>
      <c r="K9" s="60">
        <f t="shared" si="4"/>
        <v>5167</v>
      </c>
      <c r="L9" s="60">
        <f t="shared" si="5"/>
        <v>5109</v>
      </c>
      <c r="M9" s="60">
        <f t="shared" si="6"/>
        <v>4993</v>
      </c>
      <c r="N9" s="60">
        <f t="shared" si="7"/>
        <v>4906</v>
      </c>
      <c r="O9" s="60">
        <f t="shared" si="8"/>
        <v>4820</v>
      </c>
    </row>
    <row r="10" spans="1:15" ht="18" customHeight="1" x14ac:dyDescent="0.15">
      <c r="A10" s="53" t="s">
        <v>65</v>
      </c>
      <c r="B10" s="56" t="s">
        <v>495</v>
      </c>
      <c r="C10" s="57" t="s">
        <v>19</v>
      </c>
      <c r="D10" s="58">
        <v>3.5</v>
      </c>
      <c r="E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551</v>
      </c>
      <c r="F10" s="244"/>
      <c r="G10" s="59">
        <f t="shared" si="0"/>
        <v>551</v>
      </c>
      <c r="H10" s="60">
        <f t="shared" si="1"/>
        <v>6171</v>
      </c>
      <c r="I10" s="60">
        <f t="shared" si="2"/>
        <v>6038</v>
      </c>
      <c r="J10" s="60">
        <f t="shared" si="3"/>
        <v>6005</v>
      </c>
      <c r="K10" s="60">
        <f t="shared" si="4"/>
        <v>5906</v>
      </c>
      <c r="L10" s="60">
        <f t="shared" si="5"/>
        <v>5840</v>
      </c>
      <c r="M10" s="60">
        <f t="shared" si="6"/>
        <v>5708</v>
      </c>
      <c r="N10" s="60">
        <f t="shared" si="7"/>
        <v>5609</v>
      </c>
      <c r="O10" s="60">
        <f t="shared" si="8"/>
        <v>5510</v>
      </c>
    </row>
    <row r="11" spans="1:15" ht="18" customHeight="1" x14ac:dyDescent="0.15">
      <c r="A11" s="53" t="s">
        <v>74</v>
      </c>
      <c r="B11" s="56" t="s">
        <v>495</v>
      </c>
      <c r="C11" s="57" t="s">
        <v>19</v>
      </c>
      <c r="D11" s="58">
        <v>4</v>
      </c>
      <c r="E11" s="59">
        <f>E10+'基本（介護無）・単一'!$P$2</f>
        <v>620</v>
      </c>
      <c r="F11" s="244"/>
      <c r="G11" s="59">
        <f t="shared" si="0"/>
        <v>620</v>
      </c>
      <c r="H11" s="60">
        <f t="shared" si="1"/>
        <v>6944</v>
      </c>
      <c r="I11" s="60">
        <f t="shared" si="2"/>
        <v>6795</v>
      </c>
      <c r="J11" s="60">
        <f t="shared" si="3"/>
        <v>6758</v>
      </c>
      <c r="K11" s="60">
        <f t="shared" si="4"/>
        <v>6646</v>
      </c>
      <c r="L11" s="60">
        <f t="shared" si="5"/>
        <v>6572</v>
      </c>
      <c r="M11" s="60">
        <f t="shared" si="6"/>
        <v>6423</v>
      </c>
      <c r="N11" s="60">
        <f t="shared" si="7"/>
        <v>6311</v>
      </c>
      <c r="O11" s="60">
        <f t="shared" si="8"/>
        <v>6200</v>
      </c>
    </row>
    <row r="12" spans="1:15" ht="18" customHeight="1" x14ac:dyDescent="0.15">
      <c r="A12" s="53" t="s">
        <v>83</v>
      </c>
      <c r="B12" s="56" t="s">
        <v>495</v>
      </c>
      <c r="C12" s="57" t="s">
        <v>19</v>
      </c>
      <c r="D12" s="58">
        <v>4.5</v>
      </c>
      <c r="E12" s="59">
        <f>E11+'基本（介護無）・単一'!$P$2</f>
        <v>689</v>
      </c>
      <c r="F12" s="244"/>
      <c r="G12" s="59">
        <f t="shared" si="0"/>
        <v>689</v>
      </c>
      <c r="H12" s="60">
        <f t="shared" si="1"/>
        <v>7716</v>
      </c>
      <c r="I12" s="60">
        <f t="shared" si="2"/>
        <v>7551</v>
      </c>
      <c r="J12" s="60">
        <f t="shared" si="3"/>
        <v>7510</v>
      </c>
      <c r="K12" s="60">
        <f t="shared" si="4"/>
        <v>7386</v>
      </c>
      <c r="L12" s="60">
        <f t="shared" si="5"/>
        <v>7303</v>
      </c>
      <c r="M12" s="60">
        <f t="shared" si="6"/>
        <v>7138</v>
      </c>
      <c r="N12" s="60">
        <f t="shared" si="7"/>
        <v>7014</v>
      </c>
      <c r="O12" s="60">
        <f t="shared" si="8"/>
        <v>6890</v>
      </c>
    </row>
    <row r="13" spans="1:15" ht="18" customHeight="1" x14ac:dyDescent="0.15">
      <c r="A13" s="53" t="s">
        <v>90</v>
      </c>
      <c r="B13" s="56" t="s">
        <v>495</v>
      </c>
      <c r="C13" s="57" t="s">
        <v>19</v>
      </c>
      <c r="D13" s="58">
        <v>5</v>
      </c>
      <c r="E13" s="59">
        <f>E12+'基本（介護無）・単一'!$P$2</f>
        <v>758</v>
      </c>
      <c r="F13" s="244"/>
      <c r="G13" s="59">
        <f t="shared" si="0"/>
        <v>758</v>
      </c>
      <c r="H13" s="60">
        <f t="shared" si="1"/>
        <v>8489</v>
      </c>
      <c r="I13" s="60">
        <f t="shared" si="2"/>
        <v>8307</v>
      </c>
      <c r="J13" s="60">
        <f t="shared" si="3"/>
        <v>8262</v>
      </c>
      <c r="K13" s="60">
        <f t="shared" si="4"/>
        <v>8125</v>
      </c>
      <c r="L13" s="60">
        <f t="shared" si="5"/>
        <v>8034</v>
      </c>
      <c r="M13" s="60">
        <f t="shared" si="6"/>
        <v>7852</v>
      </c>
      <c r="N13" s="60">
        <f t="shared" si="7"/>
        <v>7716</v>
      </c>
      <c r="O13" s="60">
        <f t="shared" si="8"/>
        <v>7580</v>
      </c>
    </row>
    <row r="14" spans="1:15" ht="18" customHeight="1" x14ac:dyDescent="0.15">
      <c r="A14" s="53" t="s">
        <v>104</v>
      </c>
      <c r="B14" s="56" t="s">
        <v>495</v>
      </c>
      <c r="C14" s="57" t="s">
        <v>19</v>
      </c>
      <c r="D14" s="58">
        <v>5.5</v>
      </c>
      <c r="E14" s="59">
        <f>E13+'基本（介護無）・単一'!$P$2</f>
        <v>827</v>
      </c>
      <c r="F14" s="244"/>
      <c r="G14" s="59">
        <f t="shared" si="0"/>
        <v>827</v>
      </c>
      <c r="H14" s="60">
        <f t="shared" si="1"/>
        <v>9262</v>
      </c>
      <c r="I14" s="60">
        <f t="shared" si="2"/>
        <v>9063</v>
      </c>
      <c r="J14" s="60">
        <f t="shared" si="3"/>
        <v>9014</v>
      </c>
      <c r="K14" s="60">
        <f t="shared" si="4"/>
        <v>8865</v>
      </c>
      <c r="L14" s="60">
        <f t="shared" si="5"/>
        <v>8766</v>
      </c>
      <c r="M14" s="60">
        <f t="shared" si="6"/>
        <v>8567</v>
      </c>
      <c r="N14" s="60">
        <f t="shared" si="7"/>
        <v>8418</v>
      </c>
      <c r="O14" s="60">
        <f t="shared" si="8"/>
        <v>8270</v>
      </c>
    </row>
    <row r="15" spans="1:15" ht="18" customHeight="1" x14ac:dyDescent="0.15">
      <c r="A15" s="53" t="s">
        <v>111</v>
      </c>
      <c r="B15" s="56" t="s">
        <v>495</v>
      </c>
      <c r="C15" s="57" t="s">
        <v>19</v>
      </c>
      <c r="D15" s="58">
        <v>6</v>
      </c>
      <c r="E15" s="59">
        <f>E14+'基本（介護無）・単一'!$P$2</f>
        <v>896</v>
      </c>
      <c r="F15" s="244"/>
      <c r="G15" s="59">
        <f t="shared" si="0"/>
        <v>896</v>
      </c>
      <c r="H15" s="60">
        <f t="shared" si="1"/>
        <v>10035</v>
      </c>
      <c r="I15" s="60">
        <f t="shared" si="2"/>
        <v>9820</v>
      </c>
      <c r="J15" s="60">
        <f t="shared" si="3"/>
        <v>9766</v>
      </c>
      <c r="K15" s="60">
        <f t="shared" si="4"/>
        <v>9605</v>
      </c>
      <c r="L15" s="60">
        <f t="shared" si="5"/>
        <v>9497</v>
      </c>
      <c r="M15" s="60">
        <f t="shared" si="6"/>
        <v>9282</v>
      </c>
      <c r="N15" s="60">
        <f t="shared" si="7"/>
        <v>9121</v>
      </c>
      <c r="O15" s="60">
        <f t="shared" si="8"/>
        <v>8960</v>
      </c>
    </row>
    <row r="16" spans="1:15" ht="18" customHeight="1" x14ac:dyDescent="0.15">
      <c r="A16" s="53" t="s">
        <v>117</v>
      </c>
      <c r="B16" s="56" t="s">
        <v>495</v>
      </c>
      <c r="C16" s="57" t="s">
        <v>19</v>
      </c>
      <c r="D16" s="58">
        <v>6.5</v>
      </c>
      <c r="E16" s="59">
        <f>E15+'基本（介護無）・単一'!$P$2</f>
        <v>965</v>
      </c>
      <c r="F16" s="244"/>
      <c r="G16" s="59">
        <f t="shared" si="0"/>
        <v>965</v>
      </c>
      <c r="H16" s="60">
        <f t="shared" si="1"/>
        <v>10808</v>
      </c>
      <c r="I16" s="60">
        <f t="shared" si="2"/>
        <v>10576</v>
      </c>
      <c r="J16" s="60">
        <f t="shared" si="3"/>
        <v>10518</v>
      </c>
      <c r="K16" s="60">
        <f t="shared" si="4"/>
        <v>10344</v>
      </c>
      <c r="L16" s="60">
        <f t="shared" si="5"/>
        <v>10229</v>
      </c>
      <c r="M16" s="60">
        <f t="shared" si="6"/>
        <v>9997</v>
      </c>
      <c r="N16" s="60">
        <f t="shared" si="7"/>
        <v>9823</v>
      </c>
      <c r="O16" s="60">
        <f t="shared" si="8"/>
        <v>9650</v>
      </c>
    </row>
    <row r="17" spans="1:15" ht="18" customHeight="1" x14ac:dyDescent="0.15">
      <c r="A17" s="53" t="s">
        <v>123</v>
      </c>
      <c r="B17" s="56" t="s">
        <v>495</v>
      </c>
      <c r="C17" s="57" t="s">
        <v>19</v>
      </c>
      <c r="D17" s="58">
        <v>7</v>
      </c>
      <c r="E17" s="59">
        <f>E16+'基本（介護無）・単一'!$P$2</f>
        <v>1034</v>
      </c>
      <c r="F17" s="244"/>
      <c r="G17" s="59">
        <f t="shared" si="0"/>
        <v>1034</v>
      </c>
      <c r="H17" s="60">
        <f t="shared" si="1"/>
        <v>11580</v>
      </c>
      <c r="I17" s="60">
        <f t="shared" si="2"/>
        <v>11332</v>
      </c>
      <c r="J17" s="60">
        <f t="shared" si="3"/>
        <v>11270</v>
      </c>
      <c r="K17" s="60">
        <f t="shared" si="4"/>
        <v>11084</v>
      </c>
      <c r="L17" s="60">
        <f t="shared" si="5"/>
        <v>10960</v>
      </c>
      <c r="M17" s="60">
        <f t="shared" si="6"/>
        <v>10712</v>
      </c>
      <c r="N17" s="60">
        <f t="shared" si="7"/>
        <v>10526</v>
      </c>
      <c r="O17" s="60">
        <f t="shared" si="8"/>
        <v>10340</v>
      </c>
    </row>
    <row r="18" spans="1:15" ht="18" customHeight="1" x14ac:dyDescent="0.15">
      <c r="A18" s="53" t="s">
        <v>129</v>
      </c>
      <c r="B18" s="56" t="s">
        <v>495</v>
      </c>
      <c r="C18" s="57" t="s">
        <v>19</v>
      </c>
      <c r="D18" s="58">
        <v>7.5</v>
      </c>
      <c r="E18" s="59">
        <f>E17+'基本（介護無）・単一'!$P$2</f>
        <v>1103</v>
      </c>
      <c r="F18" s="244"/>
      <c r="G18" s="59">
        <f t="shared" si="0"/>
        <v>1103</v>
      </c>
      <c r="H18" s="60">
        <f t="shared" si="1"/>
        <v>12353</v>
      </c>
      <c r="I18" s="60">
        <f t="shared" si="2"/>
        <v>12088</v>
      </c>
      <c r="J18" s="60">
        <f t="shared" si="3"/>
        <v>12022</v>
      </c>
      <c r="K18" s="60">
        <f t="shared" si="4"/>
        <v>11824</v>
      </c>
      <c r="L18" s="60">
        <f t="shared" si="5"/>
        <v>11691</v>
      </c>
      <c r="M18" s="60">
        <f t="shared" si="6"/>
        <v>11427</v>
      </c>
      <c r="N18" s="60">
        <f t="shared" si="7"/>
        <v>11228</v>
      </c>
      <c r="O18" s="60">
        <f t="shared" si="8"/>
        <v>11030</v>
      </c>
    </row>
    <row r="19" spans="1:15" ht="18" customHeight="1" x14ac:dyDescent="0.15">
      <c r="A19" s="53" t="s">
        <v>135</v>
      </c>
      <c r="B19" s="56" t="s">
        <v>495</v>
      </c>
      <c r="C19" s="57" t="s">
        <v>19</v>
      </c>
      <c r="D19" s="58">
        <v>8</v>
      </c>
      <c r="E19" s="59">
        <f>E18+'基本（介護無）・単一'!$P$2</f>
        <v>1172</v>
      </c>
      <c r="F19" s="244"/>
      <c r="G19" s="59">
        <f t="shared" si="0"/>
        <v>1172</v>
      </c>
      <c r="H19" s="60">
        <f t="shared" si="1"/>
        <v>13126</v>
      </c>
      <c r="I19" s="60">
        <f t="shared" si="2"/>
        <v>12845</v>
      </c>
      <c r="J19" s="60">
        <f t="shared" si="3"/>
        <v>12774</v>
      </c>
      <c r="K19" s="60">
        <f t="shared" si="4"/>
        <v>12563</v>
      </c>
      <c r="L19" s="60">
        <f t="shared" si="5"/>
        <v>12423</v>
      </c>
      <c r="M19" s="60">
        <f t="shared" si="6"/>
        <v>12141</v>
      </c>
      <c r="N19" s="60">
        <f t="shared" si="7"/>
        <v>11930</v>
      </c>
      <c r="O19" s="60">
        <f t="shared" si="8"/>
        <v>11720</v>
      </c>
    </row>
    <row r="20" spans="1:15" ht="18" customHeight="1" x14ac:dyDescent="0.15">
      <c r="A20" s="53" t="s">
        <v>141</v>
      </c>
      <c r="B20" s="56" t="s">
        <v>495</v>
      </c>
      <c r="C20" s="57" t="s">
        <v>19</v>
      </c>
      <c r="D20" s="58">
        <v>8.5</v>
      </c>
      <c r="E20" s="59">
        <f>E19+'基本（介護無）・単一'!$P$2</f>
        <v>1241</v>
      </c>
      <c r="F20" s="244"/>
      <c r="G20" s="59">
        <f t="shared" si="0"/>
        <v>1241</v>
      </c>
      <c r="H20" s="60">
        <f t="shared" si="1"/>
        <v>13899</v>
      </c>
      <c r="I20" s="60">
        <f t="shared" si="2"/>
        <v>13601</v>
      </c>
      <c r="J20" s="60">
        <f t="shared" si="3"/>
        <v>13526</v>
      </c>
      <c r="K20" s="60">
        <f t="shared" si="4"/>
        <v>13303</v>
      </c>
      <c r="L20" s="60">
        <f t="shared" si="5"/>
        <v>13154</v>
      </c>
      <c r="M20" s="60">
        <f t="shared" si="6"/>
        <v>12856</v>
      </c>
      <c r="N20" s="60">
        <f t="shared" si="7"/>
        <v>12633</v>
      </c>
      <c r="O20" s="60">
        <f t="shared" si="8"/>
        <v>12410</v>
      </c>
    </row>
    <row r="21" spans="1:15" ht="18" customHeight="1" x14ac:dyDescent="0.15">
      <c r="A21" s="53" t="s">
        <v>147</v>
      </c>
      <c r="B21" s="56" t="s">
        <v>495</v>
      </c>
      <c r="C21" s="57" t="s">
        <v>19</v>
      </c>
      <c r="D21" s="58">
        <v>9</v>
      </c>
      <c r="E21" s="59">
        <f>E20+'基本（介護無）・単一'!$P$2</f>
        <v>1310</v>
      </c>
      <c r="F21" s="244"/>
      <c r="G21" s="59">
        <f t="shared" si="0"/>
        <v>1310</v>
      </c>
      <c r="H21" s="60">
        <f t="shared" si="1"/>
        <v>14672</v>
      </c>
      <c r="I21" s="60">
        <f t="shared" si="2"/>
        <v>14357</v>
      </c>
      <c r="J21" s="60">
        <f t="shared" si="3"/>
        <v>14279</v>
      </c>
      <c r="K21" s="60">
        <f t="shared" si="4"/>
        <v>14043</v>
      </c>
      <c r="L21" s="60">
        <f t="shared" si="5"/>
        <v>13886</v>
      </c>
      <c r="M21" s="60">
        <f t="shared" si="6"/>
        <v>13571</v>
      </c>
      <c r="N21" s="60">
        <f t="shared" si="7"/>
        <v>13335</v>
      </c>
      <c r="O21" s="60">
        <f t="shared" si="8"/>
        <v>13100</v>
      </c>
    </row>
    <row r="22" spans="1:15" ht="18" customHeight="1" x14ac:dyDescent="0.15">
      <c r="A22" s="53" t="s">
        <v>153</v>
      </c>
      <c r="B22" s="56" t="s">
        <v>495</v>
      </c>
      <c r="C22" s="57" t="s">
        <v>19</v>
      </c>
      <c r="D22" s="58">
        <v>9.5</v>
      </c>
      <c r="E22" s="59">
        <f>E21+'基本（介護無）・単一'!$P$2</f>
        <v>1379</v>
      </c>
      <c r="F22" s="244"/>
      <c r="G22" s="59">
        <f t="shared" si="0"/>
        <v>1379</v>
      </c>
      <c r="H22" s="60">
        <f t="shared" si="1"/>
        <v>15444</v>
      </c>
      <c r="I22" s="60">
        <f t="shared" si="2"/>
        <v>15113</v>
      </c>
      <c r="J22" s="60">
        <f t="shared" si="3"/>
        <v>15031</v>
      </c>
      <c r="K22" s="60">
        <f t="shared" si="4"/>
        <v>14782</v>
      </c>
      <c r="L22" s="60">
        <f t="shared" si="5"/>
        <v>14617</v>
      </c>
      <c r="M22" s="60">
        <f t="shared" si="6"/>
        <v>14286</v>
      </c>
      <c r="N22" s="60">
        <f t="shared" si="7"/>
        <v>14038</v>
      </c>
      <c r="O22" s="60">
        <f t="shared" si="8"/>
        <v>13790</v>
      </c>
    </row>
    <row r="23" spans="1:15" ht="18" customHeight="1" x14ac:dyDescent="0.15">
      <c r="A23" s="53" t="s">
        <v>160</v>
      </c>
      <c r="B23" s="56" t="s">
        <v>495</v>
      </c>
      <c r="C23" s="57" t="s">
        <v>19</v>
      </c>
      <c r="D23" s="58">
        <v>10</v>
      </c>
      <c r="E23" s="59">
        <f>E22+'基本（介護無）・単一'!$P$2</f>
        <v>1448</v>
      </c>
      <c r="F23" s="244"/>
      <c r="G23" s="59">
        <f t="shared" si="0"/>
        <v>1448</v>
      </c>
      <c r="H23" s="60">
        <f t="shared" si="1"/>
        <v>16217</v>
      </c>
      <c r="I23" s="60">
        <f t="shared" si="2"/>
        <v>15870</v>
      </c>
      <c r="J23" s="60">
        <f t="shared" si="3"/>
        <v>15783</v>
      </c>
      <c r="K23" s="60">
        <f t="shared" si="4"/>
        <v>15522</v>
      </c>
      <c r="L23" s="60">
        <f t="shared" si="5"/>
        <v>15348</v>
      </c>
      <c r="M23" s="60">
        <f t="shared" si="6"/>
        <v>15001</v>
      </c>
      <c r="N23" s="60">
        <f t="shared" si="7"/>
        <v>14740</v>
      </c>
      <c r="O23" s="60">
        <f t="shared" si="8"/>
        <v>14480</v>
      </c>
    </row>
    <row r="24" spans="1:15" ht="18" customHeight="1" x14ac:dyDescent="0.15">
      <c r="A24" s="53" t="s">
        <v>167</v>
      </c>
      <c r="B24" s="56" t="s">
        <v>495</v>
      </c>
      <c r="C24" s="57" t="s">
        <v>19</v>
      </c>
      <c r="D24" s="58">
        <v>10.5</v>
      </c>
      <c r="E24" s="59">
        <f>E23+'基本（介護無）・単一'!$P$2</f>
        <v>1517</v>
      </c>
      <c r="F24" s="244"/>
      <c r="G24" s="59">
        <f t="shared" si="0"/>
        <v>1517</v>
      </c>
      <c r="H24" s="60">
        <f t="shared" si="1"/>
        <v>16990</v>
      </c>
      <c r="I24" s="60">
        <f t="shared" si="2"/>
        <v>16626</v>
      </c>
      <c r="J24" s="60">
        <f t="shared" si="3"/>
        <v>16535</v>
      </c>
      <c r="K24" s="60">
        <f t="shared" si="4"/>
        <v>16262</v>
      </c>
      <c r="L24" s="60">
        <f t="shared" si="5"/>
        <v>16080</v>
      </c>
      <c r="M24" s="60">
        <f t="shared" si="6"/>
        <v>15716</v>
      </c>
      <c r="N24" s="60">
        <f t="shared" si="7"/>
        <v>15443</v>
      </c>
      <c r="O24" s="60">
        <f t="shared" si="8"/>
        <v>15170</v>
      </c>
    </row>
    <row r="25" spans="1:15" ht="18" customHeight="1" x14ac:dyDescent="0.15">
      <c r="A25" s="53" t="s">
        <v>174</v>
      </c>
      <c r="B25" s="56" t="s">
        <v>495</v>
      </c>
      <c r="C25" s="57" t="s">
        <v>22</v>
      </c>
      <c r="D25" s="58">
        <v>0.5</v>
      </c>
      <c r="E25" s="59">
        <f>IF(D25='基本（介護無）・単一'!$F$4,'基本（介護無）・単一'!$L$4,IF(D25='基本（介護無）・単一'!$F$5,'基本（介護無）・単一'!$L$5,IF(D25='基本（介護無）・単一'!$F$6,'基本（介護無）・単一'!$L$6,IF(D25='基本（介護無）・単一'!$F$7,'基本（介護無）・単一'!$L$7,IF(D25='基本（介護無）・単一'!$F$8,'基本（介護無）・単一'!$L$8,IF(D25='基本（介護無）・単一'!$F$9,'基本（介護無）・単一'!$L$9,IF(D25='基本（介護無）・単一'!$F$10,'基本（介護無）・単一'!$L$10)))))))</f>
        <v>106</v>
      </c>
      <c r="F25" s="244">
        <v>0.25</v>
      </c>
      <c r="G25" s="59">
        <f t="shared" ref="G25:G33" si="9">ROUND(E25*(1+$F$25),0)</f>
        <v>133</v>
      </c>
      <c r="H25" s="60">
        <f t="shared" si="1"/>
        <v>1489</v>
      </c>
      <c r="I25" s="60">
        <f t="shared" si="2"/>
        <v>1457</v>
      </c>
      <c r="J25" s="60">
        <f t="shared" si="3"/>
        <v>1449</v>
      </c>
      <c r="K25" s="60">
        <f t="shared" si="4"/>
        <v>1425</v>
      </c>
      <c r="L25" s="60">
        <f t="shared" si="5"/>
        <v>1409</v>
      </c>
      <c r="M25" s="60">
        <f t="shared" si="6"/>
        <v>1377</v>
      </c>
      <c r="N25" s="60">
        <f t="shared" si="7"/>
        <v>1353</v>
      </c>
      <c r="O25" s="60">
        <f t="shared" si="8"/>
        <v>1330</v>
      </c>
    </row>
    <row r="26" spans="1:15" ht="18" customHeight="1" x14ac:dyDescent="0.15">
      <c r="A26" s="53" t="s">
        <v>180</v>
      </c>
      <c r="B26" s="56" t="s">
        <v>495</v>
      </c>
      <c r="C26" s="57" t="s">
        <v>22</v>
      </c>
      <c r="D26" s="58">
        <v>1</v>
      </c>
      <c r="E26" s="59">
        <f>IF(D26='基本（介護無）・単一'!$F$4,'基本（介護無）・単一'!$L$4,IF(D26='基本（介護無）・単一'!$F$5,'基本（介護無）・単一'!$L$5,IF(D26='基本（介護無）・単一'!$F$6,'基本（介護無）・単一'!$L$6,IF(D26='基本（介護無）・単一'!$F$7,'基本（介護無）・単一'!$L$7,IF(D26='基本（介護無）・単一'!$F$8,'基本（介護無）・単一'!$L$8,IF(D26='基本（介護無）・単一'!$F$9,'基本（介護無）・単一'!$L$9,IF(D26='基本（介護無）・単一'!$F$10,'基本（介護無）・単一'!$L$10)))))))</f>
        <v>197</v>
      </c>
      <c r="F26" s="244"/>
      <c r="G26" s="59">
        <f t="shared" si="9"/>
        <v>246</v>
      </c>
      <c r="H26" s="60">
        <f t="shared" si="1"/>
        <v>2755</v>
      </c>
      <c r="I26" s="60">
        <f t="shared" si="2"/>
        <v>2696</v>
      </c>
      <c r="J26" s="60">
        <f t="shared" si="3"/>
        <v>2681</v>
      </c>
      <c r="K26" s="60">
        <f t="shared" si="4"/>
        <v>2637</v>
      </c>
      <c r="L26" s="60">
        <f t="shared" si="5"/>
        <v>2607</v>
      </c>
      <c r="M26" s="60">
        <f t="shared" si="6"/>
        <v>2548</v>
      </c>
      <c r="N26" s="60">
        <f t="shared" si="7"/>
        <v>2504</v>
      </c>
      <c r="O26" s="60">
        <f t="shared" si="8"/>
        <v>2460</v>
      </c>
    </row>
    <row r="27" spans="1:15" ht="18" customHeight="1" x14ac:dyDescent="0.15">
      <c r="A27" s="53" t="s">
        <v>186</v>
      </c>
      <c r="B27" s="56" t="s">
        <v>495</v>
      </c>
      <c r="C27" s="57" t="s">
        <v>22</v>
      </c>
      <c r="D27" s="58">
        <v>1.5</v>
      </c>
      <c r="E27" s="59">
        <f>IF(D27='基本（介護無）・単一'!$F$4,'基本（介護無）・単一'!$L$4,IF(D27='基本（介護無）・単一'!$F$5,'基本（介護無）・単一'!$L$5,IF(D27='基本（介護無）・単一'!$F$6,'基本（介護無）・単一'!$L$6,IF(D27='基本（介護無）・単一'!$F$7,'基本（介護無）・単一'!$L$7,IF(D27='基本（介護無）・単一'!$F$8,'基本（介護無）・単一'!$L$8,IF(D27='基本（介護無）・単一'!$F$9,'基本（介護無）・単一'!$L$9,IF(D27='基本（介護無）・単一'!$F$10,'基本（介護無）・単一'!$L$10)))))))</f>
        <v>275</v>
      </c>
      <c r="F27" s="244"/>
      <c r="G27" s="59">
        <f t="shared" si="9"/>
        <v>344</v>
      </c>
      <c r="H27" s="60">
        <f t="shared" si="1"/>
        <v>3852</v>
      </c>
      <c r="I27" s="60">
        <f t="shared" si="2"/>
        <v>3770</v>
      </c>
      <c r="J27" s="60">
        <f t="shared" si="3"/>
        <v>3749</v>
      </c>
      <c r="K27" s="60">
        <f t="shared" si="4"/>
        <v>3687</v>
      </c>
      <c r="L27" s="60">
        <f t="shared" si="5"/>
        <v>3646</v>
      </c>
      <c r="M27" s="60">
        <f t="shared" si="6"/>
        <v>3563</v>
      </c>
      <c r="N27" s="60">
        <f t="shared" si="7"/>
        <v>3501</v>
      </c>
      <c r="O27" s="60">
        <f t="shared" si="8"/>
        <v>3440</v>
      </c>
    </row>
    <row r="28" spans="1:15" ht="18" customHeight="1" x14ac:dyDescent="0.15">
      <c r="A28" s="53" t="s">
        <v>192</v>
      </c>
      <c r="B28" s="56" t="s">
        <v>495</v>
      </c>
      <c r="C28" s="57" t="s">
        <v>22</v>
      </c>
      <c r="D28" s="58">
        <v>2</v>
      </c>
      <c r="E28" s="59">
        <f>IF(D28='基本（介護無）・単一'!$F$4,'基本（介護無）・単一'!$L$4,IF(D28='基本（介護無）・単一'!$F$5,'基本（介護無）・単一'!$L$5,IF(D28='基本（介護無）・単一'!$F$6,'基本（介護無）・単一'!$L$6,IF(D28='基本（介護無）・単一'!$F$7,'基本（介護無）・単一'!$L$7,IF(D28='基本（介護無）・単一'!$F$8,'基本（介護無）・単一'!$L$8,IF(D28='基本（介護無）・単一'!$F$9,'基本（介護無）・単一'!$L$9,IF(D28='基本（介護無）・単一'!$F$10,'基本（介護無）・単一'!$L$10)))))))</f>
        <v>344</v>
      </c>
      <c r="F28" s="244"/>
      <c r="G28" s="59">
        <f t="shared" si="9"/>
        <v>430</v>
      </c>
      <c r="H28" s="60">
        <f t="shared" si="1"/>
        <v>4816</v>
      </c>
      <c r="I28" s="60">
        <f t="shared" si="2"/>
        <v>4712</v>
      </c>
      <c r="J28" s="60">
        <f t="shared" si="3"/>
        <v>4687</v>
      </c>
      <c r="K28" s="60">
        <f t="shared" si="4"/>
        <v>4609</v>
      </c>
      <c r="L28" s="60">
        <f t="shared" si="5"/>
        <v>4558</v>
      </c>
      <c r="M28" s="60">
        <f t="shared" si="6"/>
        <v>4454</v>
      </c>
      <c r="N28" s="60">
        <f t="shared" si="7"/>
        <v>4377</v>
      </c>
      <c r="O28" s="60">
        <f t="shared" si="8"/>
        <v>4300</v>
      </c>
    </row>
    <row r="29" spans="1:15" ht="18" customHeight="1" x14ac:dyDescent="0.15">
      <c r="A29" s="53" t="s">
        <v>198</v>
      </c>
      <c r="B29" s="56" t="s">
        <v>495</v>
      </c>
      <c r="C29" s="57" t="s">
        <v>22</v>
      </c>
      <c r="D29" s="58">
        <v>2.5</v>
      </c>
      <c r="E29" s="59">
        <f>IF(D29='基本（介護無）・単一'!$F$4,'基本（介護無）・単一'!$L$4,IF(D29='基本（介護無）・単一'!$F$5,'基本（介護無）・単一'!$L$5,IF(D29='基本（介護無）・単一'!$F$6,'基本（介護無）・単一'!$L$6,IF(D29='基本（介護無）・単一'!$F$7,'基本（介護無）・単一'!$L$7,IF(D29='基本（介護無）・単一'!$F$8,'基本（介護無）・単一'!$L$8,IF(D29='基本（介護無）・単一'!$F$9,'基本（介護無）・単一'!$L$9,IF(D29='基本（介護無）・単一'!$F$10,'基本（介護無）・単一'!$L$10)))))))</f>
        <v>413</v>
      </c>
      <c r="F29" s="244"/>
      <c r="G29" s="59">
        <f t="shared" si="9"/>
        <v>516</v>
      </c>
      <c r="H29" s="60">
        <f t="shared" si="1"/>
        <v>5779</v>
      </c>
      <c r="I29" s="60">
        <f t="shared" si="2"/>
        <v>5655</v>
      </c>
      <c r="J29" s="60">
        <f t="shared" si="3"/>
        <v>5624</v>
      </c>
      <c r="K29" s="60">
        <f t="shared" si="4"/>
        <v>5531</v>
      </c>
      <c r="L29" s="60">
        <f t="shared" si="5"/>
        <v>5469</v>
      </c>
      <c r="M29" s="60">
        <f t="shared" si="6"/>
        <v>5345</v>
      </c>
      <c r="N29" s="60">
        <f t="shared" si="7"/>
        <v>5252</v>
      </c>
      <c r="O29" s="60">
        <f t="shared" si="8"/>
        <v>5160</v>
      </c>
    </row>
    <row r="30" spans="1:15" ht="18" customHeight="1" x14ac:dyDescent="0.15">
      <c r="A30" s="53" t="s">
        <v>205</v>
      </c>
      <c r="B30" s="56" t="s">
        <v>495</v>
      </c>
      <c r="C30" s="57" t="s">
        <v>22</v>
      </c>
      <c r="D30" s="58">
        <v>3</v>
      </c>
      <c r="E30" s="59">
        <f>IF(D30='基本（介護無）・単一'!$F$4,'基本（介護無）・単一'!$L$4,IF(D30='基本（介護無）・単一'!$F$5,'基本（介護無）・単一'!$L$5,IF(D30='基本（介護無）・単一'!$F$6,'基本（介護無）・単一'!$L$6,IF(D30='基本（介護無）・単一'!$F$7,'基本（介護無）・単一'!$L$7,IF(D30='基本（介護無）・単一'!$F$8,'基本（介護無）・単一'!$L$8,IF(D30='基本（介護無）・単一'!$F$9,'基本（介護無）・単一'!$L$9,IF(D30='基本（介護無）・単一'!$F$10,'基本（介護無）・単一'!$L$10)))))))</f>
        <v>482</v>
      </c>
      <c r="F30" s="244"/>
      <c r="G30" s="59">
        <f t="shared" si="9"/>
        <v>603</v>
      </c>
      <c r="H30" s="60">
        <f t="shared" si="1"/>
        <v>6753</v>
      </c>
      <c r="I30" s="60">
        <f t="shared" si="2"/>
        <v>6608</v>
      </c>
      <c r="J30" s="60">
        <f t="shared" si="3"/>
        <v>6572</v>
      </c>
      <c r="K30" s="60">
        <f t="shared" si="4"/>
        <v>6464</v>
      </c>
      <c r="L30" s="60">
        <f t="shared" si="5"/>
        <v>6391</v>
      </c>
      <c r="M30" s="60">
        <f t="shared" si="6"/>
        <v>6247</v>
      </c>
      <c r="N30" s="60">
        <f t="shared" si="7"/>
        <v>6138</v>
      </c>
      <c r="O30" s="60">
        <f t="shared" si="8"/>
        <v>6030</v>
      </c>
    </row>
    <row r="31" spans="1:15" ht="18" customHeight="1" x14ac:dyDescent="0.15">
      <c r="A31" s="53" t="s">
        <v>211</v>
      </c>
      <c r="B31" s="56" t="s">
        <v>495</v>
      </c>
      <c r="C31" s="57" t="s">
        <v>22</v>
      </c>
      <c r="D31" s="58">
        <v>3.5</v>
      </c>
      <c r="E31" s="59">
        <f>IF(D31='基本（介護無）・単一'!$F$4,'基本（介護無）・単一'!$L$4,IF(D31='基本（介護無）・単一'!$F$5,'基本（介護無）・単一'!$L$5,IF(D31='基本（介護無）・単一'!$F$6,'基本（介護無）・単一'!$L$6,IF(D31='基本（介護無）・単一'!$F$7,'基本（介護無）・単一'!$L$7,IF(D31='基本（介護無）・単一'!$F$8,'基本（介護無）・単一'!$L$8,IF(D31='基本（介護無）・単一'!$F$9,'基本（介護無）・単一'!$L$9,IF(D31='基本（介護無）・単一'!$F$10,'基本（介護無）・単一'!$L$10)))))))</f>
        <v>551</v>
      </c>
      <c r="F31" s="244"/>
      <c r="G31" s="59">
        <f t="shared" si="9"/>
        <v>689</v>
      </c>
      <c r="H31" s="60">
        <f t="shared" si="1"/>
        <v>7716</v>
      </c>
      <c r="I31" s="60">
        <f t="shared" si="2"/>
        <v>7551</v>
      </c>
      <c r="J31" s="60">
        <f t="shared" si="3"/>
        <v>7510</v>
      </c>
      <c r="K31" s="60">
        <f t="shared" si="4"/>
        <v>7386</v>
      </c>
      <c r="L31" s="60">
        <f t="shared" si="5"/>
        <v>7303</v>
      </c>
      <c r="M31" s="60">
        <f t="shared" si="6"/>
        <v>7138</v>
      </c>
      <c r="N31" s="60">
        <f t="shared" si="7"/>
        <v>7014</v>
      </c>
      <c r="O31" s="60">
        <f t="shared" si="8"/>
        <v>6890</v>
      </c>
    </row>
    <row r="32" spans="1:15" ht="18" customHeight="1" x14ac:dyDescent="0.15">
      <c r="A32" s="53" t="s">
        <v>216</v>
      </c>
      <c r="B32" s="56" t="s">
        <v>495</v>
      </c>
      <c r="C32" s="57" t="s">
        <v>22</v>
      </c>
      <c r="D32" s="58">
        <v>4</v>
      </c>
      <c r="E32" s="59">
        <f>E31+'基本（介護無）・単一'!$P$2</f>
        <v>620</v>
      </c>
      <c r="F32" s="244"/>
      <c r="G32" s="59">
        <f t="shared" si="9"/>
        <v>775</v>
      </c>
      <c r="H32" s="60">
        <f t="shared" si="1"/>
        <v>8680</v>
      </c>
      <c r="I32" s="60">
        <f t="shared" si="2"/>
        <v>8494</v>
      </c>
      <c r="J32" s="60">
        <f t="shared" si="3"/>
        <v>8447</v>
      </c>
      <c r="K32" s="60">
        <f t="shared" si="4"/>
        <v>8308</v>
      </c>
      <c r="L32" s="60">
        <f t="shared" si="5"/>
        <v>8215</v>
      </c>
      <c r="M32" s="60">
        <f t="shared" si="6"/>
        <v>8029</v>
      </c>
      <c r="N32" s="60">
        <f t="shared" si="7"/>
        <v>7889</v>
      </c>
      <c r="O32" s="60">
        <f t="shared" si="8"/>
        <v>7750</v>
      </c>
    </row>
    <row r="33" spans="1:15" ht="18" customHeight="1" x14ac:dyDescent="0.15">
      <c r="A33" s="53" t="s">
        <v>221</v>
      </c>
      <c r="B33" s="56" t="s">
        <v>495</v>
      </c>
      <c r="C33" s="57" t="s">
        <v>22</v>
      </c>
      <c r="D33" s="58">
        <v>4.5</v>
      </c>
      <c r="E33" s="59">
        <f>E32+'基本（介護無）・単一'!$P$2</f>
        <v>689</v>
      </c>
      <c r="F33" s="244"/>
      <c r="G33" s="59">
        <f t="shared" si="9"/>
        <v>861</v>
      </c>
      <c r="H33" s="60">
        <f t="shared" si="1"/>
        <v>9643</v>
      </c>
      <c r="I33" s="60">
        <f t="shared" si="2"/>
        <v>9436</v>
      </c>
      <c r="J33" s="60">
        <f t="shared" si="3"/>
        <v>9384</v>
      </c>
      <c r="K33" s="60">
        <f t="shared" si="4"/>
        <v>9229</v>
      </c>
      <c r="L33" s="60">
        <f t="shared" si="5"/>
        <v>9126</v>
      </c>
      <c r="M33" s="60">
        <f t="shared" si="6"/>
        <v>8919</v>
      </c>
      <c r="N33" s="60">
        <f t="shared" si="7"/>
        <v>8764</v>
      </c>
      <c r="O33" s="60">
        <f t="shared" si="8"/>
        <v>8610</v>
      </c>
    </row>
    <row r="34" spans="1:15" ht="18" customHeight="1" x14ac:dyDescent="0.15">
      <c r="A34" s="53" t="s">
        <v>225</v>
      </c>
      <c r="B34" s="56" t="s">
        <v>495</v>
      </c>
      <c r="C34" s="57" t="s">
        <v>496</v>
      </c>
      <c r="D34" s="58">
        <v>0.5</v>
      </c>
      <c r="E34" s="59">
        <f>IF(D34='基本（介護無）・単一'!$F$4,'基本（介護無）・単一'!$L$4,IF(D34='基本（介護無）・単一'!$F$5,'基本（介護無）・単一'!$L$5,IF(D34='基本（介護無）・単一'!$F$6,'基本（介護無）・単一'!$L$6,IF(D34='基本（介護無）・単一'!$F$7,'基本（介護無）・単一'!$L$7,IF(D34='基本（介護無）・単一'!$F$8,'基本（介護無）・単一'!$L$8,IF(D34='基本（介護無）・単一'!$F$9,'基本（介護無）・単一'!$L$9,IF(D34='基本（介護無）・単一'!$F$10,'基本（介護無）・単一'!$L$10)))))))</f>
        <v>106</v>
      </c>
      <c r="F34" s="244">
        <v>0.5</v>
      </c>
      <c r="G34" s="59">
        <f t="shared" ref="G34:G46" si="10">ROUND(E34*(1+$F$34),0)</f>
        <v>159</v>
      </c>
      <c r="H34" s="60">
        <f t="shared" si="1"/>
        <v>1780</v>
      </c>
      <c r="I34" s="60">
        <f t="shared" si="2"/>
        <v>1742</v>
      </c>
      <c r="J34" s="60">
        <f t="shared" si="3"/>
        <v>1733</v>
      </c>
      <c r="K34" s="60">
        <f t="shared" si="4"/>
        <v>1704</v>
      </c>
      <c r="L34" s="60">
        <f t="shared" si="5"/>
        <v>1685</v>
      </c>
      <c r="M34" s="60">
        <f t="shared" si="6"/>
        <v>1647</v>
      </c>
      <c r="N34" s="60">
        <f t="shared" si="7"/>
        <v>1618</v>
      </c>
      <c r="O34" s="60">
        <f t="shared" si="8"/>
        <v>1590</v>
      </c>
    </row>
    <row r="35" spans="1:15" ht="18" customHeight="1" x14ac:dyDescent="0.15">
      <c r="A35" s="53" t="s">
        <v>230</v>
      </c>
      <c r="B35" s="56" t="s">
        <v>495</v>
      </c>
      <c r="C35" s="57" t="s">
        <v>496</v>
      </c>
      <c r="D35" s="58">
        <v>1</v>
      </c>
      <c r="E35" s="59">
        <f>IF(D35='基本（介護無）・単一'!$F$4,'基本（介護無）・単一'!$L$4,IF(D35='基本（介護無）・単一'!$F$5,'基本（介護無）・単一'!$L$5,IF(D35='基本（介護無）・単一'!$F$6,'基本（介護無）・単一'!$L$6,IF(D35='基本（介護無）・単一'!$F$7,'基本（介護無）・単一'!$L$7,IF(D35='基本（介護無）・単一'!$F$8,'基本（介護無）・単一'!$L$8,IF(D35='基本（介護無）・単一'!$F$9,'基本（介護無）・単一'!$L$9,IF(D35='基本（介護無）・単一'!$F$10,'基本（介護無）・単一'!$L$10)))))))</f>
        <v>197</v>
      </c>
      <c r="F35" s="244"/>
      <c r="G35" s="59">
        <f t="shared" si="10"/>
        <v>296</v>
      </c>
      <c r="H35" s="60">
        <f t="shared" si="1"/>
        <v>3315</v>
      </c>
      <c r="I35" s="60">
        <f t="shared" si="2"/>
        <v>3244</v>
      </c>
      <c r="J35" s="60">
        <f t="shared" si="3"/>
        <v>3226</v>
      </c>
      <c r="K35" s="60">
        <f t="shared" si="4"/>
        <v>3173</v>
      </c>
      <c r="L35" s="60">
        <f t="shared" si="5"/>
        <v>3137</v>
      </c>
      <c r="M35" s="60">
        <f t="shared" si="6"/>
        <v>3066</v>
      </c>
      <c r="N35" s="60">
        <f t="shared" si="7"/>
        <v>3013</v>
      </c>
      <c r="O35" s="60">
        <f t="shared" si="8"/>
        <v>2960</v>
      </c>
    </row>
    <row r="36" spans="1:15" ht="18" customHeight="1" x14ac:dyDescent="0.15">
      <c r="A36" s="53" t="s">
        <v>234</v>
      </c>
      <c r="B36" s="56" t="s">
        <v>495</v>
      </c>
      <c r="C36" s="57" t="s">
        <v>496</v>
      </c>
      <c r="D36" s="58">
        <v>1.5</v>
      </c>
      <c r="E36" s="59">
        <f>IF(D36='基本（介護無）・単一'!$F$4,'基本（介護無）・単一'!$L$4,IF(D36='基本（介護無）・単一'!$F$5,'基本（介護無）・単一'!$L$5,IF(D36='基本（介護無）・単一'!$F$6,'基本（介護無）・単一'!$L$6,IF(D36='基本（介護無）・単一'!$F$7,'基本（介護無）・単一'!$L$7,IF(D36='基本（介護無）・単一'!$F$8,'基本（介護無）・単一'!$L$8,IF(D36='基本（介護無）・単一'!$F$9,'基本（介護無）・単一'!$L$9,IF(D36='基本（介護無）・単一'!$F$10,'基本（介護無）・単一'!$L$10)))))))</f>
        <v>275</v>
      </c>
      <c r="F36" s="244"/>
      <c r="G36" s="59">
        <f t="shared" si="10"/>
        <v>413</v>
      </c>
      <c r="H36" s="60">
        <f t="shared" si="1"/>
        <v>4625</v>
      </c>
      <c r="I36" s="60">
        <f t="shared" si="2"/>
        <v>4526</v>
      </c>
      <c r="J36" s="60">
        <f t="shared" si="3"/>
        <v>4501</v>
      </c>
      <c r="K36" s="60">
        <f t="shared" si="4"/>
        <v>4427</v>
      </c>
      <c r="L36" s="60">
        <f t="shared" si="5"/>
        <v>4377</v>
      </c>
      <c r="M36" s="60">
        <f t="shared" si="6"/>
        <v>4278</v>
      </c>
      <c r="N36" s="60">
        <f t="shared" si="7"/>
        <v>4204</v>
      </c>
      <c r="O36" s="60">
        <f t="shared" si="8"/>
        <v>4130</v>
      </c>
    </row>
    <row r="37" spans="1:15" ht="18" customHeight="1" x14ac:dyDescent="0.15">
      <c r="A37" s="53" t="s">
        <v>239</v>
      </c>
      <c r="B37" s="56" t="s">
        <v>495</v>
      </c>
      <c r="C37" s="57" t="s">
        <v>496</v>
      </c>
      <c r="D37" s="58">
        <v>2</v>
      </c>
      <c r="E37" s="59">
        <f>IF(D37='基本（介護無）・単一'!$F$4,'基本（介護無）・単一'!$L$4,IF(D37='基本（介護無）・単一'!$F$5,'基本（介護無）・単一'!$L$5,IF(D37='基本（介護無）・単一'!$F$6,'基本（介護無）・単一'!$L$6,IF(D37='基本（介護無）・単一'!$F$7,'基本（介護無）・単一'!$L$7,IF(D37='基本（介護無）・単一'!$F$8,'基本（介護無）・単一'!$L$8,IF(D37='基本（介護無）・単一'!$F$9,'基本（介護無）・単一'!$L$9,IF(D37='基本（介護無）・単一'!$F$10,'基本（介護無）・単一'!$L$10)))))))</f>
        <v>344</v>
      </c>
      <c r="F37" s="244"/>
      <c r="G37" s="59">
        <f t="shared" si="10"/>
        <v>516</v>
      </c>
      <c r="H37" s="60">
        <f t="shared" si="1"/>
        <v>5779</v>
      </c>
      <c r="I37" s="60">
        <f t="shared" si="2"/>
        <v>5655</v>
      </c>
      <c r="J37" s="60">
        <f t="shared" si="3"/>
        <v>5624</v>
      </c>
      <c r="K37" s="60">
        <f t="shared" si="4"/>
        <v>5531</v>
      </c>
      <c r="L37" s="60">
        <f t="shared" si="5"/>
        <v>5469</v>
      </c>
      <c r="M37" s="60">
        <f t="shared" si="6"/>
        <v>5345</v>
      </c>
      <c r="N37" s="60">
        <f t="shared" si="7"/>
        <v>5252</v>
      </c>
      <c r="O37" s="60">
        <f t="shared" si="8"/>
        <v>5160</v>
      </c>
    </row>
    <row r="38" spans="1:15" ht="18" customHeight="1" x14ac:dyDescent="0.15">
      <c r="A38" s="53" t="s">
        <v>243</v>
      </c>
      <c r="B38" s="56" t="s">
        <v>495</v>
      </c>
      <c r="C38" s="57" t="s">
        <v>496</v>
      </c>
      <c r="D38" s="58">
        <v>2.5</v>
      </c>
      <c r="E38" s="59">
        <f>IF(D38='基本（介護無）・単一'!$F$4,'基本（介護無）・単一'!$L$4,IF(D38='基本（介護無）・単一'!$F$5,'基本（介護無）・単一'!$L$5,IF(D38='基本（介護無）・単一'!$F$6,'基本（介護無）・単一'!$L$6,IF(D38='基本（介護無）・単一'!$F$7,'基本（介護無）・単一'!$L$7,IF(D38='基本（介護無）・単一'!$F$8,'基本（介護無）・単一'!$L$8,IF(D38='基本（介護無）・単一'!$F$9,'基本（介護無）・単一'!$L$9,IF(D38='基本（介護無）・単一'!$F$10,'基本（介護無）・単一'!$L$10)))))))</f>
        <v>413</v>
      </c>
      <c r="F38" s="244"/>
      <c r="G38" s="59">
        <f t="shared" si="10"/>
        <v>620</v>
      </c>
      <c r="H38" s="60">
        <f t="shared" si="1"/>
        <v>6944</v>
      </c>
      <c r="I38" s="60">
        <f t="shared" si="2"/>
        <v>6795</v>
      </c>
      <c r="J38" s="60">
        <f t="shared" si="3"/>
        <v>6758</v>
      </c>
      <c r="K38" s="60">
        <f t="shared" si="4"/>
        <v>6646</v>
      </c>
      <c r="L38" s="60">
        <f t="shared" si="5"/>
        <v>6572</v>
      </c>
      <c r="M38" s="60">
        <f t="shared" si="6"/>
        <v>6423</v>
      </c>
      <c r="N38" s="60">
        <f t="shared" si="7"/>
        <v>6311</v>
      </c>
      <c r="O38" s="60">
        <f t="shared" si="8"/>
        <v>6200</v>
      </c>
    </row>
    <row r="39" spans="1:15" ht="18" customHeight="1" x14ac:dyDescent="0.15">
      <c r="A39" s="53" t="s">
        <v>248</v>
      </c>
      <c r="B39" s="56" t="s">
        <v>495</v>
      </c>
      <c r="C39" s="57" t="s">
        <v>496</v>
      </c>
      <c r="D39" s="58">
        <v>3</v>
      </c>
      <c r="E39" s="59">
        <f>IF(D39='基本（介護無）・単一'!$F$4,'基本（介護無）・単一'!$L$4,IF(D39='基本（介護無）・単一'!$F$5,'基本（介護無）・単一'!$L$5,IF(D39='基本（介護無）・単一'!$F$6,'基本（介護無）・単一'!$L$6,IF(D39='基本（介護無）・単一'!$F$7,'基本（介護無）・単一'!$L$7,IF(D39='基本（介護無）・単一'!$F$8,'基本（介護無）・単一'!$L$8,IF(D39='基本（介護無）・単一'!$F$9,'基本（介護無）・単一'!$L$9,IF(D39='基本（介護無）・単一'!$F$10,'基本（介護無）・単一'!$L$10)))))))</f>
        <v>482</v>
      </c>
      <c r="F39" s="244"/>
      <c r="G39" s="59">
        <f t="shared" si="10"/>
        <v>723</v>
      </c>
      <c r="H39" s="60">
        <f t="shared" si="1"/>
        <v>8097</v>
      </c>
      <c r="I39" s="60">
        <f t="shared" si="2"/>
        <v>7924</v>
      </c>
      <c r="J39" s="60">
        <f t="shared" si="3"/>
        <v>7880</v>
      </c>
      <c r="K39" s="60">
        <f t="shared" si="4"/>
        <v>7750</v>
      </c>
      <c r="L39" s="60">
        <f t="shared" si="5"/>
        <v>7663</v>
      </c>
      <c r="M39" s="60">
        <f t="shared" si="6"/>
        <v>7490</v>
      </c>
      <c r="N39" s="60">
        <f t="shared" si="7"/>
        <v>7360</v>
      </c>
      <c r="O39" s="60">
        <f t="shared" si="8"/>
        <v>7230</v>
      </c>
    </row>
    <row r="40" spans="1:15" ht="18" customHeight="1" x14ac:dyDescent="0.15">
      <c r="A40" s="53" t="s">
        <v>252</v>
      </c>
      <c r="B40" s="56" t="s">
        <v>495</v>
      </c>
      <c r="C40" s="57" t="s">
        <v>496</v>
      </c>
      <c r="D40" s="58">
        <v>3.5</v>
      </c>
      <c r="E40" s="59">
        <f>IF(D40='基本（介護無）・単一'!$F$4,'基本（介護無）・単一'!$L$4,IF(D40='基本（介護無）・単一'!$F$5,'基本（介護無）・単一'!$L$5,IF(D40='基本（介護無）・単一'!$F$6,'基本（介護無）・単一'!$L$6,IF(D40='基本（介護無）・単一'!$F$7,'基本（介護無）・単一'!$L$7,IF(D40='基本（介護無）・単一'!$F$8,'基本（介護無）・単一'!$L$8,IF(D40='基本（介護無）・単一'!$F$9,'基本（介護無）・単一'!$L$9,IF(D40='基本（介護無）・単一'!$F$10,'基本（介護無）・単一'!$L$10)))))))</f>
        <v>551</v>
      </c>
      <c r="F40" s="244"/>
      <c r="G40" s="59">
        <f t="shared" si="10"/>
        <v>827</v>
      </c>
      <c r="H40" s="60">
        <f t="shared" si="1"/>
        <v>9262</v>
      </c>
      <c r="I40" s="60">
        <f t="shared" si="2"/>
        <v>9063</v>
      </c>
      <c r="J40" s="60">
        <f t="shared" si="3"/>
        <v>9014</v>
      </c>
      <c r="K40" s="60">
        <f t="shared" si="4"/>
        <v>8865</v>
      </c>
      <c r="L40" s="60">
        <f t="shared" si="5"/>
        <v>8766</v>
      </c>
      <c r="M40" s="60">
        <f t="shared" si="6"/>
        <v>8567</v>
      </c>
      <c r="N40" s="60">
        <f t="shared" si="7"/>
        <v>8418</v>
      </c>
      <c r="O40" s="60">
        <f t="shared" si="8"/>
        <v>8270</v>
      </c>
    </row>
    <row r="41" spans="1:15" ht="18" customHeight="1" x14ac:dyDescent="0.15">
      <c r="A41" s="53" t="s">
        <v>258</v>
      </c>
      <c r="B41" s="56" t="s">
        <v>495</v>
      </c>
      <c r="C41" s="57" t="s">
        <v>496</v>
      </c>
      <c r="D41" s="58">
        <v>4</v>
      </c>
      <c r="E41" s="59">
        <f>E40+'基本（介護無）・単一'!$P$2</f>
        <v>620</v>
      </c>
      <c r="F41" s="244"/>
      <c r="G41" s="59">
        <f t="shared" si="10"/>
        <v>930</v>
      </c>
      <c r="H41" s="60">
        <f t="shared" si="1"/>
        <v>10416</v>
      </c>
      <c r="I41" s="60">
        <f t="shared" si="2"/>
        <v>10192</v>
      </c>
      <c r="J41" s="60">
        <f t="shared" si="3"/>
        <v>10137</v>
      </c>
      <c r="K41" s="60">
        <f t="shared" si="4"/>
        <v>9969</v>
      </c>
      <c r="L41" s="60">
        <f t="shared" si="5"/>
        <v>9858</v>
      </c>
      <c r="M41" s="60">
        <f t="shared" si="6"/>
        <v>9634</v>
      </c>
      <c r="N41" s="60">
        <f t="shared" si="7"/>
        <v>9467</v>
      </c>
      <c r="O41" s="60">
        <f t="shared" si="8"/>
        <v>9300</v>
      </c>
    </row>
    <row r="42" spans="1:15" ht="18" customHeight="1" x14ac:dyDescent="0.15">
      <c r="A42" s="53" t="s">
        <v>263</v>
      </c>
      <c r="B42" s="56" t="s">
        <v>495</v>
      </c>
      <c r="C42" s="57" t="s">
        <v>496</v>
      </c>
      <c r="D42" s="58">
        <v>4.5</v>
      </c>
      <c r="E42" s="59">
        <f>E41+'基本（介護無）・単一'!$P$2</f>
        <v>689</v>
      </c>
      <c r="F42" s="244"/>
      <c r="G42" s="59">
        <f t="shared" si="10"/>
        <v>1034</v>
      </c>
      <c r="H42" s="60">
        <f t="shared" si="1"/>
        <v>11580</v>
      </c>
      <c r="I42" s="60">
        <f t="shared" si="2"/>
        <v>11332</v>
      </c>
      <c r="J42" s="60">
        <f t="shared" si="3"/>
        <v>11270</v>
      </c>
      <c r="K42" s="60">
        <f t="shared" si="4"/>
        <v>11084</v>
      </c>
      <c r="L42" s="60">
        <f t="shared" si="5"/>
        <v>10960</v>
      </c>
      <c r="M42" s="60">
        <f t="shared" si="6"/>
        <v>10712</v>
      </c>
      <c r="N42" s="60">
        <f t="shared" si="7"/>
        <v>10526</v>
      </c>
      <c r="O42" s="60">
        <f t="shared" si="8"/>
        <v>10340</v>
      </c>
    </row>
    <row r="43" spans="1:15" ht="18" customHeight="1" x14ac:dyDescent="0.15">
      <c r="A43" s="53" t="s">
        <v>268</v>
      </c>
      <c r="B43" s="56" t="s">
        <v>495</v>
      </c>
      <c r="C43" s="57" t="s">
        <v>496</v>
      </c>
      <c r="D43" s="58">
        <v>5</v>
      </c>
      <c r="E43" s="59">
        <f>E42+'基本（介護無）・単一'!$P$2</f>
        <v>758</v>
      </c>
      <c r="F43" s="244"/>
      <c r="G43" s="59">
        <f t="shared" si="10"/>
        <v>1137</v>
      </c>
      <c r="H43" s="60">
        <f t="shared" si="1"/>
        <v>12734</v>
      </c>
      <c r="I43" s="60">
        <f t="shared" si="2"/>
        <v>12461</v>
      </c>
      <c r="J43" s="60">
        <f t="shared" si="3"/>
        <v>12393</v>
      </c>
      <c r="K43" s="60">
        <f t="shared" si="4"/>
        <v>12188</v>
      </c>
      <c r="L43" s="60">
        <f t="shared" si="5"/>
        <v>12052</v>
      </c>
      <c r="M43" s="60">
        <f t="shared" si="6"/>
        <v>11779</v>
      </c>
      <c r="N43" s="60">
        <f t="shared" si="7"/>
        <v>11574</v>
      </c>
      <c r="O43" s="60">
        <f t="shared" si="8"/>
        <v>11370</v>
      </c>
    </row>
    <row r="44" spans="1:15" ht="18" customHeight="1" x14ac:dyDescent="0.15">
      <c r="A44" s="53" t="s">
        <v>273</v>
      </c>
      <c r="B44" s="56" t="s">
        <v>495</v>
      </c>
      <c r="C44" s="57" t="s">
        <v>496</v>
      </c>
      <c r="D44" s="58">
        <v>5.5</v>
      </c>
      <c r="E44" s="59">
        <f>E43+'基本（介護無）・単一'!$P$2</f>
        <v>827</v>
      </c>
      <c r="F44" s="244"/>
      <c r="G44" s="59">
        <f t="shared" si="10"/>
        <v>1241</v>
      </c>
      <c r="H44" s="60">
        <f t="shared" si="1"/>
        <v>13899</v>
      </c>
      <c r="I44" s="60">
        <f t="shared" si="2"/>
        <v>13601</v>
      </c>
      <c r="J44" s="60">
        <f t="shared" si="3"/>
        <v>13526</v>
      </c>
      <c r="K44" s="60">
        <f t="shared" si="4"/>
        <v>13303</v>
      </c>
      <c r="L44" s="60">
        <f t="shared" si="5"/>
        <v>13154</v>
      </c>
      <c r="M44" s="60">
        <f t="shared" si="6"/>
        <v>12856</v>
      </c>
      <c r="N44" s="60">
        <f t="shared" si="7"/>
        <v>12633</v>
      </c>
      <c r="O44" s="60">
        <f t="shared" si="8"/>
        <v>12410</v>
      </c>
    </row>
    <row r="45" spans="1:15" ht="18" customHeight="1" x14ac:dyDescent="0.15">
      <c r="A45" s="53" t="s">
        <v>278</v>
      </c>
      <c r="B45" s="56" t="s">
        <v>495</v>
      </c>
      <c r="C45" s="57" t="s">
        <v>496</v>
      </c>
      <c r="D45" s="58">
        <v>6</v>
      </c>
      <c r="E45" s="59">
        <f>E44+'基本（介護無）・単一'!$P$2</f>
        <v>896</v>
      </c>
      <c r="F45" s="244"/>
      <c r="G45" s="59">
        <f t="shared" si="10"/>
        <v>1344</v>
      </c>
      <c r="H45" s="60">
        <f t="shared" si="1"/>
        <v>15052</v>
      </c>
      <c r="I45" s="60">
        <f t="shared" si="2"/>
        <v>14730</v>
      </c>
      <c r="J45" s="60">
        <f t="shared" si="3"/>
        <v>14649</v>
      </c>
      <c r="K45" s="60">
        <f t="shared" si="4"/>
        <v>14407</v>
      </c>
      <c r="L45" s="60">
        <f t="shared" si="5"/>
        <v>14246</v>
      </c>
      <c r="M45" s="60">
        <f t="shared" si="6"/>
        <v>13923</v>
      </c>
      <c r="N45" s="60">
        <f t="shared" si="7"/>
        <v>13681</v>
      </c>
      <c r="O45" s="60">
        <f t="shared" si="8"/>
        <v>13440</v>
      </c>
    </row>
    <row r="46" spans="1:15" ht="18" customHeight="1" x14ac:dyDescent="0.15">
      <c r="A46" s="53" t="s">
        <v>283</v>
      </c>
      <c r="B46" s="56" t="s">
        <v>495</v>
      </c>
      <c r="C46" s="57" t="s">
        <v>496</v>
      </c>
      <c r="D46" s="58">
        <v>6.5</v>
      </c>
      <c r="E46" s="59">
        <f>E45+'基本（介護無）・単一'!$P$2</f>
        <v>965</v>
      </c>
      <c r="F46" s="244"/>
      <c r="G46" s="59">
        <f t="shared" si="10"/>
        <v>1448</v>
      </c>
      <c r="H46" s="60">
        <f t="shared" si="1"/>
        <v>16217</v>
      </c>
      <c r="I46" s="60">
        <f t="shared" si="2"/>
        <v>15870</v>
      </c>
      <c r="J46" s="60">
        <f t="shared" si="3"/>
        <v>15783</v>
      </c>
      <c r="K46" s="60">
        <f t="shared" si="4"/>
        <v>15522</v>
      </c>
      <c r="L46" s="60">
        <f t="shared" si="5"/>
        <v>15348</v>
      </c>
      <c r="M46" s="60">
        <f t="shared" si="6"/>
        <v>15001</v>
      </c>
      <c r="N46" s="60">
        <f t="shared" si="7"/>
        <v>14740</v>
      </c>
      <c r="O46" s="60">
        <f t="shared" si="8"/>
        <v>14480</v>
      </c>
    </row>
  </sheetData>
  <sheetProtection algorithmName="SHA-512" hashValue="3OXA7H/eL9eZ0a6VCENaMSG6tpmSV0NPDw73YC5YNzeljE6U3fkIfLbjpx7MUJr+zDSPE/E5ouGrKrtY4wHIrg==" saltValue="3BEtSp+ELVY8o/oeQ02hTQ==" spinCount="100000" sheet="1" objects="1" scenarios="1"/>
  <autoFilter ref="A1:O46">
    <filterColumn colId="1" showButton="0"/>
    <filterColumn colId="2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8">
    <mergeCell ref="H1:O1"/>
    <mergeCell ref="F25:F33"/>
    <mergeCell ref="F34:F46"/>
    <mergeCell ref="F4:F24"/>
    <mergeCell ref="B1:D3"/>
    <mergeCell ref="E1:E3"/>
    <mergeCell ref="F1:F3"/>
    <mergeCell ref="G1:G3"/>
  </mergeCells>
  <phoneticPr fontId="6"/>
  <printOptions horizontalCentered="1"/>
  <pageMargins left="0.19652777777777777" right="0.19652777777777777" top="0.59027777777777779" bottom="0.59027777777777779" header="0.39374999999999999" footer="0.19652777777777777"/>
  <pageSetup paperSize="9" scale="88" firstPageNumber="0" orientation="portrait" useFirstPageNumber="1" horizontalDpi="300" verticalDpi="300" r:id="rId1"/>
  <headerFooter alignWithMargins="0">
    <oddHeader>&amp;L別表&amp;C&amp;A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view="pageBreakPreview" topLeftCell="B55" zoomScaleNormal="100" zoomScaleSheetLayoutView="100" workbookViewId="0">
      <selection activeCell="N6" sqref="N6"/>
    </sheetView>
  </sheetViews>
  <sheetFormatPr defaultColWidth="2.625" defaultRowHeight="18" customHeight="1" outlineLevelCol="1" x14ac:dyDescent="0.15"/>
  <cols>
    <col min="1" max="1" width="16.375" style="38" hidden="1" customWidth="1" outlineLevel="1"/>
    <col min="2" max="2" width="4.75" style="38" bestFit="1" customWidth="1" collapsed="1"/>
    <col min="3" max="3" width="4.75" style="38" bestFit="1" customWidth="1"/>
    <col min="4" max="4" width="5" style="38" bestFit="1" customWidth="1"/>
    <col min="5" max="5" width="4.75" style="38" bestFit="1" customWidth="1"/>
    <col min="6" max="6" width="5" style="38" bestFit="1" customWidth="1"/>
    <col min="7" max="7" width="6.5" style="38" bestFit="1" customWidth="1"/>
    <col min="8" max="8" width="8.75" style="38" hidden="1" customWidth="1" outlineLevel="1"/>
    <col min="9" max="9" width="6.375" style="38" hidden="1" customWidth="1" outlineLevel="1"/>
    <col min="10" max="10" width="8.125" style="38" hidden="1" customWidth="1" outlineLevel="1"/>
    <col min="11" max="11" width="6.375" style="38" hidden="1" customWidth="1" outlineLevel="1"/>
    <col min="12" max="12" width="8.125" style="38" bestFit="1" customWidth="1" collapsed="1"/>
    <col min="13" max="20" width="10.75" style="38" customWidth="1"/>
    <col min="21" max="16384" width="2.625" style="38"/>
  </cols>
  <sheetData>
    <row r="1" spans="1:20" ht="18" customHeight="1" x14ac:dyDescent="0.15">
      <c r="A1" s="53"/>
      <c r="B1" s="243" t="s">
        <v>482</v>
      </c>
      <c r="C1" s="243"/>
      <c r="D1" s="243"/>
      <c r="E1" s="243"/>
      <c r="F1" s="243"/>
      <c r="G1" s="246" t="s">
        <v>506</v>
      </c>
      <c r="H1" s="249" t="s">
        <v>483</v>
      </c>
      <c r="I1" s="246" t="s">
        <v>484</v>
      </c>
      <c r="J1" s="252" t="s">
        <v>483</v>
      </c>
      <c r="K1" s="246" t="s">
        <v>484</v>
      </c>
      <c r="L1" s="245" t="s">
        <v>485</v>
      </c>
      <c r="M1" s="243" t="s">
        <v>486</v>
      </c>
      <c r="N1" s="243"/>
      <c r="O1" s="243"/>
      <c r="P1" s="243"/>
      <c r="Q1" s="243"/>
      <c r="R1" s="243"/>
      <c r="S1" s="243"/>
      <c r="T1" s="243"/>
    </row>
    <row r="2" spans="1:20" ht="18" customHeight="1" x14ac:dyDescent="0.15">
      <c r="A2" s="53"/>
      <c r="B2" s="243"/>
      <c r="C2" s="243"/>
      <c r="D2" s="243"/>
      <c r="E2" s="243"/>
      <c r="F2" s="243"/>
      <c r="G2" s="247"/>
      <c r="H2" s="250"/>
      <c r="I2" s="247"/>
      <c r="J2" s="253"/>
      <c r="K2" s="247"/>
      <c r="L2" s="245"/>
      <c r="M2" s="54" t="s">
        <v>487</v>
      </c>
      <c r="N2" s="54" t="s">
        <v>488</v>
      </c>
      <c r="O2" s="54" t="s">
        <v>489</v>
      </c>
      <c r="P2" s="54" t="s">
        <v>490</v>
      </c>
      <c r="Q2" s="54" t="s">
        <v>491</v>
      </c>
      <c r="R2" s="54" t="s">
        <v>492</v>
      </c>
      <c r="S2" s="54" t="s">
        <v>493</v>
      </c>
      <c r="T2" s="54" t="s">
        <v>494</v>
      </c>
    </row>
    <row r="3" spans="1:20" ht="18" customHeight="1" x14ac:dyDescent="0.15">
      <c r="A3" s="53"/>
      <c r="B3" s="243"/>
      <c r="C3" s="243"/>
      <c r="D3" s="243"/>
      <c r="E3" s="243"/>
      <c r="F3" s="243"/>
      <c r="G3" s="248"/>
      <c r="H3" s="251"/>
      <c r="I3" s="248"/>
      <c r="J3" s="254"/>
      <c r="K3" s="248"/>
      <c r="L3" s="245"/>
      <c r="M3" s="55">
        <v>11.2</v>
      </c>
      <c r="N3" s="55">
        <v>10.96</v>
      </c>
      <c r="O3" s="55">
        <v>10.9</v>
      </c>
      <c r="P3" s="55">
        <v>10.72</v>
      </c>
      <c r="Q3" s="55">
        <v>10.6</v>
      </c>
      <c r="R3" s="55">
        <v>10.36</v>
      </c>
      <c r="S3" s="55">
        <v>10.18</v>
      </c>
      <c r="T3" s="55">
        <v>10</v>
      </c>
    </row>
    <row r="4" spans="1:20" ht="18" customHeight="1" x14ac:dyDescent="0.15">
      <c r="A4" s="53" t="s">
        <v>12</v>
      </c>
      <c r="B4" s="56" t="s">
        <v>495</v>
      </c>
      <c r="C4" s="57" t="s">
        <v>496</v>
      </c>
      <c r="D4" s="61">
        <v>0.5</v>
      </c>
      <c r="E4" s="62" t="s">
        <v>22</v>
      </c>
      <c r="F4" s="58">
        <v>0.5</v>
      </c>
      <c r="G4" s="63">
        <f>D4+F4</f>
        <v>1</v>
      </c>
      <c r="H4" s="59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I4" s="244">
        <v>0.5</v>
      </c>
      <c r="J4" s="59">
        <f>'基本（介護無）・複合'!M4</f>
        <v>91</v>
      </c>
      <c r="K4" s="244">
        <v>0.25</v>
      </c>
      <c r="L4" s="59">
        <f t="shared" ref="L4:L35" si="0">ROUND(H4*(1+$I$4),0)+ROUND(J4*(1+$K$4),0)</f>
        <v>273</v>
      </c>
      <c r="M4" s="60">
        <f t="shared" ref="M4:M68" si="1">ROUNDDOWN($L4*M$3,0)</f>
        <v>3057</v>
      </c>
      <c r="N4" s="60">
        <f t="shared" ref="N4:N68" si="2">ROUNDDOWN($L4*N$3,0)</f>
        <v>2992</v>
      </c>
      <c r="O4" s="60">
        <f t="shared" ref="O4:O68" si="3">ROUNDDOWN($L4*O$3,0)</f>
        <v>2975</v>
      </c>
      <c r="P4" s="60">
        <f t="shared" ref="P4:P68" si="4">ROUNDDOWN($L4*P$3,0)</f>
        <v>2926</v>
      </c>
      <c r="Q4" s="60">
        <f t="shared" ref="Q4:Q68" si="5">ROUNDDOWN($L4*Q$3,0)</f>
        <v>2893</v>
      </c>
      <c r="R4" s="60">
        <f t="shared" ref="R4:R68" si="6">ROUNDDOWN($L4*R$3,0)</f>
        <v>2828</v>
      </c>
      <c r="S4" s="60">
        <f t="shared" ref="S4:S68" si="7">ROUNDDOWN($L4*S$3,0)</f>
        <v>2779</v>
      </c>
      <c r="T4" s="60">
        <f t="shared" ref="T4:T68" si="8">ROUNDDOWN($L4*T$3,0)</f>
        <v>2730</v>
      </c>
    </row>
    <row r="5" spans="1:20" ht="18" customHeight="1" x14ac:dyDescent="0.15">
      <c r="A5" s="53" t="s">
        <v>24</v>
      </c>
      <c r="B5" s="56" t="s">
        <v>495</v>
      </c>
      <c r="C5" s="57" t="s">
        <v>496</v>
      </c>
      <c r="D5" s="61">
        <v>0.5</v>
      </c>
      <c r="E5" s="62" t="s">
        <v>22</v>
      </c>
      <c r="F5" s="58">
        <v>1</v>
      </c>
      <c r="G5" s="63">
        <f t="shared" ref="G5:G68" si="9">D5+F5</f>
        <v>1.5</v>
      </c>
      <c r="H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106</v>
      </c>
      <c r="I5" s="244"/>
      <c r="J5" s="59">
        <f>'基本（介護無）・複合'!M5</f>
        <v>169</v>
      </c>
      <c r="K5" s="244"/>
      <c r="L5" s="59">
        <f t="shared" si="0"/>
        <v>370</v>
      </c>
      <c r="M5" s="60">
        <f t="shared" si="1"/>
        <v>4144</v>
      </c>
      <c r="N5" s="60">
        <f t="shared" si="2"/>
        <v>4055</v>
      </c>
      <c r="O5" s="60">
        <f t="shared" si="3"/>
        <v>4033</v>
      </c>
      <c r="P5" s="60">
        <f t="shared" si="4"/>
        <v>3966</v>
      </c>
      <c r="Q5" s="60">
        <f t="shared" si="5"/>
        <v>3922</v>
      </c>
      <c r="R5" s="60">
        <f t="shared" si="6"/>
        <v>3833</v>
      </c>
      <c r="S5" s="60">
        <f t="shared" si="7"/>
        <v>3766</v>
      </c>
      <c r="T5" s="60">
        <f t="shared" si="8"/>
        <v>3700</v>
      </c>
    </row>
    <row r="6" spans="1:20" ht="18" customHeight="1" x14ac:dyDescent="0.15">
      <c r="A6" s="53" t="s">
        <v>33</v>
      </c>
      <c r="B6" s="56" t="s">
        <v>495</v>
      </c>
      <c r="C6" s="57" t="s">
        <v>496</v>
      </c>
      <c r="D6" s="61">
        <v>0.5</v>
      </c>
      <c r="E6" s="62" t="s">
        <v>22</v>
      </c>
      <c r="F6" s="58">
        <v>1.5</v>
      </c>
      <c r="G6" s="63">
        <f t="shared" si="9"/>
        <v>2</v>
      </c>
      <c r="H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106</v>
      </c>
      <c r="I6" s="244"/>
      <c r="J6" s="59">
        <f>'基本（介護無）・複合'!M6</f>
        <v>238</v>
      </c>
      <c r="K6" s="244"/>
      <c r="L6" s="59">
        <f t="shared" si="0"/>
        <v>457</v>
      </c>
      <c r="M6" s="60">
        <f t="shared" si="1"/>
        <v>5118</v>
      </c>
      <c r="N6" s="60">
        <f t="shared" si="2"/>
        <v>5008</v>
      </c>
      <c r="O6" s="60">
        <f t="shared" si="3"/>
        <v>4981</v>
      </c>
      <c r="P6" s="60">
        <f t="shared" si="4"/>
        <v>4899</v>
      </c>
      <c r="Q6" s="60">
        <f t="shared" si="5"/>
        <v>4844</v>
      </c>
      <c r="R6" s="60">
        <f t="shared" si="6"/>
        <v>4734</v>
      </c>
      <c r="S6" s="60">
        <f t="shared" si="7"/>
        <v>4652</v>
      </c>
      <c r="T6" s="60">
        <f t="shared" si="8"/>
        <v>4570</v>
      </c>
    </row>
    <row r="7" spans="1:20" ht="18" customHeight="1" x14ac:dyDescent="0.15">
      <c r="A7" s="53" t="s">
        <v>43</v>
      </c>
      <c r="B7" s="56" t="s">
        <v>495</v>
      </c>
      <c r="C7" s="57" t="s">
        <v>496</v>
      </c>
      <c r="D7" s="61">
        <v>0.5</v>
      </c>
      <c r="E7" s="62" t="s">
        <v>22</v>
      </c>
      <c r="F7" s="58">
        <v>2</v>
      </c>
      <c r="G7" s="63">
        <f t="shared" si="9"/>
        <v>2.5</v>
      </c>
      <c r="H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106</v>
      </c>
      <c r="I7" s="244"/>
      <c r="J7" s="59">
        <f>'基本（介護無）・複合'!M7</f>
        <v>307</v>
      </c>
      <c r="K7" s="244"/>
      <c r="L7" s="59">
        <f t="shared" si="0"/>
        <v>543</v>
      </c>
      <c r="M7" s="60">
        <f t="shared" si="1"/>
        <v>6081</v>
      </c>
      <c r="N7" s="60">
        <f t="shared" si="2"/>
        <v>5951</v>
      </c>
      <c r="O7" s="60">
        <f t="shared" si="3"/>
        <v>5918</v>
      </c>
      <c r="P7" s="60">
        <f t="shared" si="4"/>
        <v>5820</v>
      </c>
      <c r="Q7" s="60">
        <f t="shared" si="5"/>
        <v>5755</v>
      </c>
      <c r="R7" s="60">
        <f t="shared" si="6"/>
        <v>5625</v>
      </c>
      <c r="S7" s="60">
        <f t="shared" si="7"/>
        <v>5527</v>
      </c>
      <c r="T7" s="60">
        <f t="shared" si="8"/>
        <v>5430</v>
      </c>
    </row>
    <row r="8" spans="1:20" ht="18" customHeight="1" x14ac:dyDescent="0.15">
      <c r="A8" s="53" t="s">
        <v>50</v>
      </c>
      <c r="B8" s="56" t="s">
        <v>495</v>
      </c>
      <c r="C8" s="57" t="s">
        <v>496</v>
      </c>
      <c r="D8" s="61">
        <v>0.5</v>
      </c>
      <c r="E8" s="62" t="s">
        <v>22</v>
      </c>
      <c r="F8" s="58">
        <v>2.5</v>
      </c>
      <c r="G8" s="63">
        <f t="shared" si="9"/>
        <v>3</v>
      </c>
      <c r="H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106</v>
      </c>
      <c r="I8" s="244"/>
      <c r="J8" s="59">
        <f>'基本（介護無）・複合'!M8</f>
        <v>376</v>
      </c>
      <c r="K8" s="244"/>
      <c r="L8" s="59">
        <f t="shared" si="0"/>
        <v>629</v>
      </c>
      <c r="M8" s="60">
        <f t="shared" si="1"/>
        <v>7044</v>
      </c>
      <c r="N8" s="60">
        <f t="shared" si="2"/>
        <v>6893</v>
      </c>
      <c r="O8" s="60">
        <f t="shared" si="3"/>
        <v>6856</v>
      </c>
      <c r="P8" s="60">
        <f t="shared" si="4"/>
        <v>6742</v>
      </c>
      <c r="Q8" s="60">
        <f t="shared" si="5"/>
        <v>6667</v>
      </c>
      <c r="R8" s="60">
        <f t="shared" si="6"/>
        <v>6516</v>
      </c>
      <c r="S8" s="60">
        <f t="shared" si="7"/>
        <v>6403</v>
      </c>
      <c r="T8" s="60">
        <f t="shared" si="8"/>
        <v>6290</v>
      </c>
    </row>
    <row r="9" spans="1:20" ht="18" customHeight="1" x14ac:dyDescent="0.15">
      <c r="A9" s="53" t="s">
        <v>57</v>
      </c>
      <c r="B9" s="56" t="s">
        <v>495</v>
      </c>
      <c r="C9" s="57" t="s">
        <v>496</v>
      </c>
      <c r="D9" s="61">
        <v>1</v>
      </c>
      <c r="E9" s="62" t="s">
        <v>22</v>
      </c>
      <c r="F9" s="58">
        <v>0.5</v>
      </c>
      <c r="G9" s="63">
        <f t="shared" si="9"/>
        <v>1.5</v>
      </c>
      <c r="H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197</v>
      </c>
      <c r="I9" s="244"/>
      <c r="J9" s="59">
        <f>'基本（介護無）・複合'!M25</f>
        <v>78</v>
      </c>
      <c r="K9" s="244"/>
      <c r="L9" s="59">
        <f t="shared" si="0"/>
        <v>394</v>
      </c>
      <c r="M9" s="60">
        <f t="shared" si="1"/>
        <v>4412</v>
      </c>
      <c r="N9" s="60">
        <f t="shared" si="2"/>
        <v>4318</v>
      </c>
      <c r="O9" s="60">
        <f t="shared" si="3"/>
        <v>4294</v>
      </c>
      <c r="P9" s="60">
        <f t="shared" si="4"/>
        <v>4223</v>
      </c>
      <c r="Q9" s="60">
        <f t="shared" si="5"/>
        <v>4176</v>
      </c>
      <c r="R9" s="60">
        <f t="shared" si="6"/>
        <v>4081</v>
      </c>
      <c r="S9" s="60">
        <f t="shared" si="7"/>
        <v>4010</v>
      </c>
      <c r="T9" s="60">
        <f t="shared" si="8"/>
        <v>3940</v>
      </c>
    </row>
    <row r="10" spans="1:20" ht="18" customHeight="1" x14ac:dyDescent="0.15">
      <c r="A10" s="53" t="s">
        <v>66</v>
      </c>
      <c r="B10" s="56" t="s">
        <v>495</v>
      </c>
      <c r="C10" s="57" t="s">
        <v>496</v>
      </c>
      <c r="D10" s="61">
        <v>1</v>
      </c>
      <c r="E10" s="62" t="s">
        <v>22</v>
      </c>
      <c r="F10" s="58">
        <v>1</v>
      </c>
      <c r="G10" s="63">
        <f t="shared" si="9"/>
        <v>2</v>
      </c>
      <c r="H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197</v>
      </c>
      <c r="I10" s="244"/>
      <c r="J10" s="59">
        <f>'基本（介護無）・複合'!M26</f>
        <v>147</v>
      </c>
      <c r="K10" s="244"/>
      <c r="L10" s="59">
        <f t="shared" si="0"/>
        <v>480</v>
      </c>
      <c r="M10" s="60">
        <f t="shared" si="1"/>
        <v>5376</v>
      </c>
      <c r="N10" s="60">
        <f t="shared" si="2"/>
        <v>5260</v>
      </c>
      <c r="O10" s="60">
        <f t="shared" si="3"/>
        <v>5232</v>
      </c>
      <c r="P10" s="60">
        <f t="shared" si="4"/>
        <v>5145</v>
      </c>
      <c r="Q10" s="60">
        <f t="shared" si="5"/>
        <v>5088</v>
      </c>
      <c r="R10" s="60">
        <f t="shared" si="6"/>
        <v>4972</v>
      </c>
      <c r="S10" s="60">
        <f t="shared" si="7"/>
        <v>4886</v>
      </c>
      <c r="T10" s="60">
        <f t="shared" si="8"/>
        <v>4800</v>
      </c>
    </row>
    <row r="11" spans="1:20" ht="18" customHeight="1" x14ac:dyDescent="0.15">
      <c r="A11" s="53" t="s">
        <v>75</v>
      </c>
      <c r="B11" s="56" t="s">
        <v>495</v>
      </c>
      <c r="C11" s="57" t="s">
        <v>496</v>
      </c>
      <c r="D11" s="61">
        <v>1</v>
      </c>
      <c r="E11" s="62" t="s">
        <v>22</v>
      </c>
      <c r="F11" s="58">
        <v>1.5</v>
      </c>
      <c r="G11" s="63">
        <f t="shared" si="9"/>
        <v>2.5</v>
      </c>
      <c r="H11" s="59">
        <f>IF(D11='基本（介護無）・単一'!$F$4,'基本（介護無）・単一'!$L$4,IF(D11='基本（介護無）・単一'!$F$5,'基本（介護無）・単一'!$L$5,IF(D11='基本（介護無）・単一'!$F$6,'基本（介護無）・単一'!$L$6,IF(D11='基本（介護無）・単一'!$F$7,'基本（介護無）・単一'!$L$7,IF(D11='基本（介護無）・単一'!$F$8,'基本（介護無）・単一'!$L$8,IF(D11='基本（介護無）・単一'!$F$9,'基本（介護無）・単一'!$L$9,IF(D11='基本（介護無）・単一'!$F$10,'基本（介護無）・単一'!$L$10)))))))</f>
        <v>197</v>
      </c>
      <c r="I11" s="244"/>
      <c r="J11" s="59">
        <f>'基本（介護無）・複合'!M27</f>
        <v>216</v>
      </c>
      <c r="K11" s="244"/>
      <c r="L11" s="59">
        <f t="shared" si="0"/>
        <v>566</v>
      </c>
      <c r="M11" s="60">
        <f t="shared" si="1"/>
        <v>6339</v>
      </c>
      <c r="N11" s="60">
        <f t="shared" si="2"/>
        <v>6203</v>
      </c>
      <c r="O11" s="60">
        <f t="shared" si="3"/>
        <v>6169</v>
      </c>
      <c r="P11" s="60">
        <f t="shared" si="4"/>
        <v>6067</v>
      </c>
      <c r="Q11" s="60">
        <f t="shared" si="5"/>
        <v>5999</v>
      </c>
      <c r="R11" s="60">
        <f t="shared" si="6"/>
        <v>5863</v>
      </c>
      <c r="S11" s="60">
        <f t="shared" si="7"/>
        <v>5761</v>
      </c>
      <c r="T11" s="60">
        <f t="shared" si="8"/>
        <v>5660</v>
      </c>
    </row>
    <row r="12" spans="1:20" ht="18" customHeight="1" x14ac:dyDescent="0.15">
      <c r="A12" s="53" t="s">
        <v>84</v>
      </c>
      <c r="B12" s="56" t="s">
        <v>495</v>
      </c>
      <c r="C12" s="57" t="s">
        <v>496</v>
      </c>
      <c r="D12" s="61">
        <v>1</v>
      </c>
      <c r="E12" s="62" t="s">
        <v>22</v>
      </c>
      <c r="F12" s="58">
        <v>2</v>
      </c>
      <c r="G12" s="63">
        <f t="shared" si="9"/>
        <v>3</v>
      </c>
      <c r="H12" s="59">
        <f>IF(D12='基本（介護無）・単一'!$F$4,'基本（介護無）・単一'!$L$4,IF(D12='基本（介護無）・単一'!$F$5,'基本（介護無）・単一'!$L$5,IF(D12='基本（介護無）・単一'!$F$6,'基本（介護無）・単一'!$L$6,IF(D12='基本（介護無）・単一'!$F$7,'基本（介護無）・単一'!$L$7,IF(D12='基本（介護無）・単一'!$F$8,'基本（介護無）・単一'!$L$8,IF(D12='基本（介護無）・単一'!$F$9,'基本（介護無）・単一'!$L$9,IF(D12='基本（介護無）・単一'!$F$10,'基本（介護無）・単一'!$L$10)))))))</f>
        <v>197</v>
      </c>
      <c r="I12" s="244"/>
      <c r="J12" s="59">
        <f>'基本（介護無）・複合'!M28</f>
        <v>285</v>
      </c>
      <c r="K12" s="244"/>
      <c r="L12" s="59">
        <f t="shared" si="0"/>
        <v>652</v>
      </c>
      <c r="M12" s="60">
        <f t="shared" si="1"/>
        <v>7302</v>
      </c>
      <c r="N12" s="60">
        <f t="shared" si="2"/>
        <v>7145</v>
      </c>
      <c r="O12" s="60">
        <f t="shared" si="3"/>
        <v>7106</v>
      </c>
      <c r="P12" s="60">
        <f t="shared" si="4"/>
        <v>6989</v>
      </c>
      <c r="Q12" s="60">
        <f t="shared" si="5"/>
        <v>6911</v>
      </c>
      <c r="R12" s="60">
        <f t="shared" si="6"/>
        <v>6754</v>
      </c>
      <c r="S12" s="60">
        <f t="shared" si="7"/>
        <v>6637</v>
      </c>
      <c r="T12" s="60">
        <f t="shared" si="8"/>
        <v>6520</v>
      </c>
    </row>
    <row r="13" spans="1:20" ht="18" customHeight="1" x14ac:dyDescent="0.15">
      <c r="A13" s="53" t="s">
        <v>91</v>
      </c>
      <c r="B13" s="56" t="s">
        <v>495</v>
      </c>
      <c r="C13" s="57" t="s">
        <v>496</v>
      </c>
      <c r="D13" s="61">
        <v>1</v>
      </c>
      <c r="E13" s="62" t="s">
        <v>22</v>
      </c>
      <c r="F13" s="58">
        <v>2.5</v>
      </c>
      <c r="G13" s="63">
        <f t="shared" si="9"/>
        <v>3.5</v>
      </c>
      <c r="H13" s="59">
        <f>IF(D13='基本（介護無）・単一'!$F$4,'基本（介護無）・単一'!$L$4,IF(D13='基本（介護無）・単一'!$F$5,'基本（介護無）・単一'!$L$5,IF(D13='基本（介護無）・単一'!$F$6,'基本（介護無）・単一'!$L$6,IF(D13='基本（介護無）・単一'!$F$7,'基本（介護無）・単一'!$L$7,IF(D13='基本（介護無）・単一'!$F$8,'基本（介護無）・単一'!$L$8,IF(D13='基本（介護無）・単一'!$F$9,'基本（介護無）・単一'!$L$9,IF(D13='基本（介護無）・単一'!$F$10,'基本（介護無）・単一'!$L$10)))))))</f>
        <v>197</v>
      </c>
      <c r="I13" s="244"/>
      <c r="J13" s="59">
        <f>'基本（介護無）・複合'!M29</f>
        <v>354</v>
      </c>
      <c r="K13" s="244"/>
      <c r="L13" s="59">
        <f t="shared" si="0"/>
        <v>739</v>
      </c>
      <c r="M13" s="60">
        <f t="shared" si="1"/>
        <v>8276</v>
      </c>
      <c r="N13" s="60">
        <f t="shared" si="2"/>
        <v>8099</v>
      </c>
      <c r="O13" s="60">
        <f t="shared" si="3"/>
        <v>8055</v>
      </c>
      <c r="P13" s="60">
        <f t="shared" si="4"/>
        <v>7922</v>
      </c>
      <c r="Q13" s="60">
        <f t="shared" si="5"/>
        <v>7833</v>
      </c>
      <c r="R13" s="60">
        <f t="shared" si="6"/>
        <v>7656</v>
      </c>
      <c r="S13" s="60">
        <f t="shared" si="7"/>
        <v>7523</v>
      </c>
      <c r="T13" s="60">
        <f t="shared" si="8"/>
        <v>7390</v>
      </c>
    </row>
    <row r="14" spans="1:20" ht="18" customHeight="1" x14ac:dyDescent="0.15">
      <c r="A14" s="53" t="s">
        <v>105</v>
      </c>
      <c r="B14" s="56" t="s">
        <v>495</v>
      </c>
      <c r="C14" s="57" t="s">
        <v>496</v>
      </c>
      <c r="D14" s="61">
        <v>1.5</v>
      </c>
      <c r="E14" s="62" t="s">
        <v>22</v>
      </c>
      <c r="F14" s="58">
        <v>0.5</v>
      </c>
      <c r="G14" s="63">
        <f t="shared" si="9"/>
        <v>2</v>
      </c>
      <c r="H14" s="59">
        <f>IF(D14='基本（介護無）・単一'!$F$4,'基本（介護無）・単一'!$L$4,IF(D14='基本（介護無）・単一'!$F$5,'基本（介護無）・単一'!$L$5,IF(D14='基本（介護無）・単一'!$F$6,'基本（介護無）・単一'!$L$6,IF(D14='基本（介護無）・単一'!$F$7,'基本（介護無）・単一'!$L$7,IF(D14='基本（介護無）・単一'!$F$8,'基本（介護無）・単一'!$L$8,IF(D14='基本（介護無）・単一'!$F$9,'基本（介護無）・単一'!$L$9,IF(D14='基本（介護無）・単一'!$F$10,'基本（介護無）・単一'!$L$10)))))))</f>
        <v>275</v>
      </c>
      <c r="I14" s="244"/>
      <c r="J14" s="59">
        <f>'基本（介護無）・複合'!M46</f>
        <v>69</v>
      </c>
      <c r="K14" s="244"/>
      <c r="L14" s="59">
        <f t="shared" si="0"/>
        <v>499</v>
      </c>
      <c r="M14" s="60">
        <f t="shared" si="1"/>
        <v>5588</v>
      </c>
      <c r="N14" s="60">
        <f t="shared" si="2"/>
        <v>5469</v>
      </c>
      <c r="O14" s="60">
        <f t="shared" si="3"/>
        <v>5439</v>
      </c>
      <c r="P14" s="60">
        <f t="shared" si="4"/>
        <v>5349</v>
      </c>
      <c r="Q14" s="60">
        <f t="shared" si="5"/>
        <v>5289</v>
      </c>
      <c r="R14" s="60">
        <f t="shared" si="6"/>
        <v>5169</v>
      </c>
      <c r="S14" s="60">
        <f t="shared" si="7"/>
        <v>5079</v>
      </c>
      <c r="T14" s="60">
        <f t="shared" si="8"/>
        <v>4990</v>
      </c>
    </row>
    <row r="15" spans="1:20" ht="18" customHeight="1" x14ac:dyDescent="0.15">
      <c r="A15" s="53" t="s">
        <v>112</v>
      </c>
      <c r="B15" s="56" t="s">
        <v>495</v>
      </c>
      <c r="C15" s="57" t="s">
        <v>496</v>
      </c>
      <c r="D15" s="61">
        <v>1.5</v>
      </c>
      <c r="E15" s="62" t="s">
        <v>22</v>
      </c>
      <c r="F15" s="58">
        <v>1</v>
      </c>
      <c r="G15" s="63">
        <f t="shared" si="9"/>
        <v>2.5</v>
      </c>
      <c r="H15" s="59">
        <f>IF(D15='基本（介護無）・単一'!$F$4,'基本（介護無）・単一'!$L$4,IF(D15='基本（介護無）・単一'!$F$5,'基本（介護無）・単一'!$L$5,IF(D15='基本（介護無）・単一'!$F$6,'基本（介護無）・単一'!$L$6,IF(D15='基本（介護無）・単一'!$F$7,'基本（介護無）・単一'!$L$7,IF(D15='基本（介護無）・単一'!$F$8,'基本（介護無）・単一'!$L$8,IF(D15='基本（介護無）・単一'!$F$9,'基本（介護無）・単一'!$L$9,IF(D15='基本（介護無）・単一'!$F$10,'基本（介護無）・単一'!$L$10)))))))</f>
        <v>275</v>
      </c>
      <c r="I15" s="244"/>
      <c r="J15" s="59">
        <f>'基本（介護無）・複合'!M47</f>
        <v>138</v>
      </c>
      <c r="K15" s="244"/>
      <c r="L15" s="59">
        <f t="shared" si="0"/>
        <v>586</v>
      </c>
      <c r="M15" s="60">
        <f t="shared" si="1"/>
        <v>6563</v>
      </c>
      <c r="N15" s="60">
        <f t="shared" si="2"/>
        <v>6422</v>
      </c>
      <c r="O15" s="60">
        <f t="shared" si="3"/>
        <v>6387</v>
      </c>
      <c r="P15" s="60">
        <f t="shared" si="4"/>
        <v>6281</v>
      </c>
      <c r="Q15" s="60">
        <f t="shared" si="5"/>
        <v>6211</v>
      </c>
      <c r="R15" s="60">
        <f t="shared" si="6"/>
        <v>6070</v>
      </c>
      <c r="S15" s="60">
        <f t="shared" si="7"/>
        <v>5965</v>
      </c>
      <c r="T15" s="60">
        <f t="shared" si="8"/>
        <v>5860</v>
      </c>
    </row>
    <row r="16" spans="1:20" ht="18" customHeight="1" x14ac:dyDescent="0.15">
      <c r="A16" s="53" t="s">
        <v>118</v>
      </c>
      <c r="B16" s="56" t="s">
        <v>495</v>
      </c>
      <c r="C16" s="57" t="s">
        <v>496</v>
      </c>
      <c r="D16" s="61">
        <v>1.5</v>
      </c>
      <c r="E16" s="62" t="s">
        <v>22</v>
      </c>
      <c r="F16" s="58">
        <v>1.5</v>
      </c>
      <c r="G16" s="63">
        <f t="shared" si="9"/>
        <v>3</v>
      </c>
      <c r="H16" s="59">
        <f>IF(D16='基本（介護無）・単一'!$F$4,'基本（介護無）・単一'!$L$4,IF(D16='基本（介護無）・単一'!$F$5,'基本（介護無）・単一'!$L$5,IF(D16='基本（介護無）・単一'!$F$6,'基本（介護無）・単一'!$L$6,IF(D16='基本（介護無）・単一'!$F$7,'基本（介護無）・単一'!$L$7,IF(D16='基本（介護無）・単一'!$F$8,'基本（介護無）・単一'!$L$8,IF(D16='基本（介護無）・単一'!$F$9,'基本（介護無）・単一'!$L$9,IF(D16='基本（介護無）・単一'!$F$10,'基本（介護無）・単一'!$L$10)))))))</f>
        <v>275</v>
      </c>
      <c r="I16" s="244"/>
      <c r="J16" s="59">
        <f>'基本（介護無）・複合'!M48</f>
        <v>207</v>
      </c>
      <c r="K16" s="244"/>
      <c r="L16" s="59">
        <f t="shared" si="0"/>
        <v>672</v>
      </c>
      <c r="M16" s="60">
        <f t="shared" si="1"/>
        <v>7526</v>
      </c>
      <c r="N16" s="60">
        <f t="shared" si="2"/>
        <v>7365</v>
      </c>
      <c r="O16" s="60">
        <f t="shared" si="3"/>
        <v>7324</v>
      </c>
      <c r="P16" s="60">
        <f t="shared" si="4"/>
        <v>7203</v>
      </c>
      <c r="Q16" s="60">
        <f t="shared" si="5"/>
        <v>7123</v>
      </c>
      <c r="R16" s="60">
        <f t="shared" si="6"/>
        <v>6961</v>
      </c>
      <c r="S16" s="60">
        <f t="shared" si="7"/>
        <v>6840</v>
      </c>
      <c r="T16" s="60">
        <f t="shared" si="8"/>
        <v>6720</v>
      </c>
    </row>
    <row r="17" spans="1:20" ht="18" customHeight="1" x14ac:dyDescent="0.15">
      <c r="A17" s="53" t="s">
        <v>124</v>
      </c>
      <c r="B17" s="56" t="s">
        <v>495</v>
      </c>
      <c r="C17" s="57" t="s">
        <v>496</v>
      </c>
      <c r="D17" s="61">
        <v>1.5</v>
      </c>
      <c r="E17" s="62" t="s">
        <v>22</v>
      </c>
      <c r="F17" s="58">
        <v>2</v>
      </c>
      <c r="G17" s="63">
        <f t="shared" si="9"/>
        <v>3.5</v>
      </c>
      <c r="H17" s="59">
        <f>IF(D17='基本（介護無）・単一'!$F$4,'基本（介護無）・単一'!$L$4,IF(D17='基本（介護無）・単一'!$F$5,'基本（介護無）・単一'!$L$5,IF(D17='基本（介護無）・単一'!$F$6,'基本（介護無）・単一'!$L$6,IF(D17='基本（介護無）・単一'!$F$7,'基本（介護無）・単一'!$L$7,IF(D17='基本（介護無）・単一'!$F$8,'基本（介護無）・単一'!$L$8,IF(D17='基本（介護無）・単一'!$F$9,'基本（介護無）・単一'!$L$9,IF(D17='基本（介護無）・単一'!$F$10,'基本（介護無）・単一'!$L$10)))))))</f>
        <v>275</v>
      </c>
      <c r="I17" s="244"/>
      <c r="J17" s="59">
        <f>'基本（介護無）・複合'!M49</f>
        <v>276</v>
      </c>
      <c r="K17" s="244"/>
      <c r="L17" s="59">
        <f t="shared" si="0"/>
        <v>758</v>
      </c>
      <c r="M17" s="60">
        <f t="shared" si="1"/>
        <v>8489</v>
      </c>
      <c r="N17" s="60">
        <f t="shared" si="2"/>
        <v>8307</v>
      </c>
      <c r="O17" s="60">
        <f t="shared" si="3"/>
        <v>8262</v>
      </c>
      <c r="P17" s="60">
        <f t="shared" si="4"/>
        <v>8125</v>
      </c>
      <c r="Q17" s="60">
        <f t="shared" si="5"/>
        <v>8034</v>
      </c>
      <c r="R17" s="60">
        <f t="shared" si="6"/>
        <v>7852</v>
      </c>
      <c r="S17" s="60">
        <f t="shared" si="7"/>
        <v>7716</v>
      </c>
      <c r="T17" s="60">
        <f t="shared" si="8"/>
        <v>7580</v>
      </c>
    </row>
    <row r="18" spans="1:20" ht="18" customHeight="1" x14ac:dyDescent="0.15">
      <c r="A18" s="53" t="s">
        <v>130</v>
      </c>
      <c r="B18" s="56" t="s">
        <v>495</v>
      </c>
      <c r="C18" s="57" t="s">
        <v>496</v>
      </c>
      <c r="D18" s="61">
        <v>1.5</v>
      </c>
      <c r="E18" s="62" t="s">
        <v>22</v>
      </c>
      <c r="F18" s="58">
        <v>2.5</v>
      </c>
      <c r="G18" s="63">
        <f t="shared" si="9"/>
        <v>4</v>
      </c>
      <c r="H18" s="59">
        <f>IF(D18='基本（介護無）・単一'!$F$4,'基本（介護無）・単一'!$L$4,IF(D18='基本（介護無）・単一'!$F$5,'基本（介護無）・単一'!$L$5,IF(D18='基本（介護無）・単一'!$F$6,'基本（介護無）・単一'!$L$6,IF(D18='基本（介護無）・単一'!$F$7,'基本（介護無）・単一'!$L$7,IF(D18='基本（介護無）・単一'!$F$8,'基本（介護無）・単一'!$L$8,IF(D18='基本（介護無）・単一'!$F$9,'基本（介護無）・単一'!$L$9,IF(D18='基本（介護無）・単一'!$F$10,'基本（介護無）・単一'!$L$10)))))))</f>
        <v>275</v>
      </c>
      <c r="I18" s="244"/>
      <c r="J18" s="59">
        <f>'基本（介護無）・複合'!M50</f>
        <v>345</v>
      </c>
      <c r="K18" s="244"/>
      <c r="L18" s="59">
        <f t="shared" si="0"/>
        <v>844</v>
      </c>
      <c r="M18" s="60">
        <f t="shared" si="1"/>
        <v>9452</v>
      </c>
      <c r="N18" s="60">
        <f t="shared" si="2"/>
        <v>9250</v>
      </c>
      <c r="O18" s="60">
        <f t="shared" si="3"/>
        <v>9199</v>
      </c>
      <c r="P18" s="60">
        <f t="shared" si="4"/>
        <v>9047</v>
      </c>
      <c r="Q18" s="60">
        <f t="shared" si="5"/>
        <v>8946</v>
      </c>
      <c r="R18" s="60">
        <f t="shared" si="6"/>
        <v>8743</v>
      </c>
      <c r="S18" s="60">
        <f t="shared" si="7"/>
        <v>8591</v>
      </c>
      <c r="T18" s="60">
        <f t="shared" si="8"/>
        <v>8440</v>
      </c>
    </row>
    <row r="19" spans="1:20" ht="18" customHeight="1" x14ac:dyDescent="0.15">
      <c r="A19" s="53" t="s">
        <v>136</v>
      </c>
      <c r="B19" s="56" t="s">
        <v>495</v>
      </c>
      <c r="C19" s="57" t="s">
        <v>496</v>
      </c>
      <c r="D19" s="61">
        <v>2</v>
      </c>
      <c r="E19" s="62" t="s">
        <v>22</v>
      </c>
      <c r="F19" s="58">
        <v>0.5</v>
      </c>
      <c r="G19" s="63">
        <f t="shared" si="9"/>
        <v>2.5</v>
      </c>
      <c r="H19" s="59">
        <f>IF(D19='基本（介護無）・単一'!$F$4,'基本（介護無）・単一'!$L$4,IF(D19='基本（介護無）・単一'!$F$5,'基本（介護無）・単一'!$L$5,IF(D19='基本（介護無）・単一'!$F$6,'基本（介護無）・単一'!$L$6,IF(D19='基本（介護無）・単一'!$F$7,'基本（介護無）・単一'!$L$7,IF(D19='基本（介護無）・単一'!$F$8,'基本（介護無）・単一'!$L$8,IF(D19='基本（介護無）・単一'!$F$9,'基本（介護無）・単一'!$L$9,IF(D19='基本（介護無）・単一'!$F$10,'基本（介護無）・単一'!$L$10)))))))</f>
        <v>344</v>
      </c>
      <c r="I19" s="244"/>
      <c r="J19" s="59">
        <f t="shared" ref="J19:J68" si="10">J14</f>
        <v>69</v>
      </c>
      <c r="K19" s="244"/>
      <c r="L19" s="59">
        <f t="shared" si="0"/>
        <v>602</v>
      </c>
      <c r="M19" s="60">
        <f t="shared" si="1"/>
        <v>6742</v>
      </c>
      <c r="N19" s="60">
        <f t="shared" si="2"/>
        <v>6597</v>
      </c>
      <c r="O19" s="60">
        <f t="shared" si="3"/>
        <v>6561</v>
      </c>
      <c r="P19" s="60">
        <f t="shared" si="4"/>
        <v>6453</v>
      </c>
      <c r="Q19" s="60">
        <f t="shared" si="5"/>
        <v>6381</v>
      </c>
      <c r="R19" s="60">
        <f t="shared" si="6"/>
        <v>6236</v>
      </c>
      <c r="S19" s="60">
        <f t="shared" si="7"/>
        <v>6128</v>
      </c>
      <c r="T19" s="60">
        <f t="shared" si="8"/>
        <v>6020</v>
      </c>
    </row>
    <row r="20" spans="1:20" ht="18" customHeight="1" x14ac:dyDescent="0.15">
      <c r="A20" s="53" t="s">
        <v>142</v>
      </c>
      <c r="B20" s="56" t="s">
        <v>495</v>
      </c>
      <c r="C20" s="57" t="s">
        <v>496</v>
      </c>
      <c r="D20" s="61">
        <v>2</v>
      </c>
      <c r="E20" s="62" t="s">
        <v>22</v>
      </c>
      <c r="F20" s="58">
        <v>1</v>
      </c>
      <c r="G20" s="63">
        <f t="shared" si="9"/>
        <v>3</v>
      </c>
      <c r="H20" s="59">
        <f>IF(D20='基本（介護無）・単一'!$F$4,'基本（介護無）・単一'!$L$4,IF(D20='基本（介護無）・単一'!$F$5,'基本（介護無）・単一'!$L$5,IF(D20='基本（介護無）・単一'!$F$6,'基本（介護無）・単一'!$L$6,IF(D20='基本（介護無）・単一'!$F$7,'基本（介護無）・単一'!$L$7,IF(D20='基本（介護無）・単一'!$F$8,'基本（介護無）・単一'!$L$8,IF(D20='基本（介護無）・単一'!$F$9,'基本（介護無）・単一'!$L$9,IF(D20='基本（介護無）・単一'!$F$10,'基本（介護無）・単一'!$L$10)))))))</f>
        <v>344</v>
      </c>
      <c r="I20" s="244"/>
      <c r="J20" s="59">
        <f t="shared" si="10"/>
        <v>138</v>
      </c>
      <c r="K20" s="244"/>
      <c r="L20" s="59">
        <f t="shared" si="0"/>
        <v>689</v>
      </c>
      <c r="M20" s="60">
        <f t="shared" si="1"/>
        <v>7716</v>
      </c>
      <c r="N20" s="60">
        <f t="shared" si="2"/>
        <v>7551</v>
      </c>
      <c r="O20" s="60">
        <f t="shared" si="3"/>
        <v>7510</v>
      </c>
      <c r="P20" s="60">
        <f t="shared" si="4"/>
        <v>7386</v>
      </c>
      <c r="Q20" s="60">
        <f t="shared" si="5"/>
        <v>7303</v>
      </c>
      <c r="R20" s="60">
        <f t="shared" si="6"/>
        <v>7138</v>
      </c>
      <c r="S20" s="60">
        <f t="shared" si="7"/>
        <v>7014</v>
      </c>
      <c r="T20" s="60">
        <f t="shared" si="8"/>
        <v>6890</v>
      </c>
    </row>
    <row r="21" spans="1:20" ht="18" customHeight="1" x14ac:dyDescent="0.15">
      <c r="A21" s="53" t="s">
        <v>148</v>
      </c>
      <c r="B21" s="56" t="s">
        <v>495</v>
      </c>
      <c r="C21" s="57" t="s">
        <v>496</v>
      </c>
      <c r="D21" s="61">
        <v>2</v>
      </c>
      <c r="E21" s="62" t="s">
        <v>22</v>
      </c>
      <c r="F21" s="58">
        <v>1.5</v>
      </c>
      <c r="G21" s="63">
        <f t="shared" si="9"/>
        <v>3.5</v>
      </c>
      <c r="H21" s="59">
        <f>IF(D21='基本（介護無）・単一'!$F$4,'基本（介護無）・単一'!$L$4,IF(D21='基本（介護無）・単一'!$F$5,'基本（介護無）・単一'!$L$5,IF(D21='基本（介護無）・単一'!$F$6,'基本（介護無）・単一'!$L$6,IF(D21='基本（介護無）・単一'!$F$7,'基本（介護無）・単一'!$L$7,IF(D21='基本（介護無）・単一'!$F$8,'基本（介護無）・単一'!$L$8,IF(D21='基本（介護無）・単一'!$F$9,'基本（介護無）・単一'!$L$9,IF(D21='基本（介護無）・単一'!$F$10,'基本（介護無）・単一'!$L$10)))))))</f>
        <v>344</v>
      </c>
      <c r="I21" s="244"/>
      <c r="J21" s="59">
        <f t="shared" si="10"/>
        <v>207</v>
      </c>
      <c r="K21" s="244"/>
      <c r="L21" s="59">
        <f t="shared" si="0"/>
        <v>775</v>
      </c>
      <c r="M21" s="60">
        <f t="shared" si="1"/>
        <v>8680</v>
      </c>
      <c r="N21" s="60">
        <f t="shared" si="2"/>
        <v>8494</v>
      </c>
      <c r="O21" s="60">
        <f t="shared" si="3"/>
        <v>8447</v>
      </c>
      <c r="P21" s="60">
        <f t="shared" si="4"/>
        <v>8308</v>
      </c>
      <c r="Q21" s="60">
        <f t="shared" si="5"/>
        <v>8215</v>
      </c>
      <c r="R21" s="60">
        <f t="shared" si="6"/>
        <v>8029</v>
      </c>
      <c r="S21" s="60">
        <f t="shared" si="7"/>
        <v>7889</v>
      </c>
      <c r="T21" s="60">
        <f t="shared" si="8"/>
        <v>7750</v>
      </c>
    </row>
    <row r="22" spans="1:20" ht="18" customHeight="1" x14ac:dyDescent="0.15">
      <c r="A22" s="53" t="s">
        <v>154</v>
      </c>
      <c r="B22" s="56" t="s">
        <v>495</v>
      </c>
      <c r="C22" s="57" t="s">
        <v>496</v>
      </c>
      <c r="D22" s="61">
        <v>2</v>
      </c>
      <c r="E22" s="62" t="s">
        <v>22</v>
      </c>
      <c r="F22" s="58">
        <v>2</v>
      </c>
      <c r="G22" s="63">
        <f t="shared" si="9"/>
        <v>4</v>
      </c>
      <c r="H22" s="59">
        <f>IF(D22='基本（介護無）・単一'!$F$4,'基本（介護無）・単一'!$L$4,IF(D22='基本（介護無）・単一'!$F$5,'基本（介護無）・単一'!$L$5,IF(D22='基本（介護無）・単一'!$F$6,'基本（介護無）・単一'!$L$6,IF(D22='基本（介護無）・単一'!$F$7,'基本（介護無）・単一'!$L$7,IF(D22='基本（介護無）・単一'!$F$8,'基本（介護無）・単一'!$L$8,IF(D22='基本（介護無）・単一'!$F$9,'基本（介護無）・単一'!$L$9,IF(D22='基本（介護無）・単一'!$F$10,'基本（介護無）・単一'!$L$10)))))))</f>
        <v>344</v>
      </c>
      <c r="I22" s="244"/>
      <c r="J22" s="59">
        <f t="shared" si="10"/>
        <v>276</v>
      </c>
      <c r="K22" s="244"/>
      <c r="L22" s="59">
        <f t="shared" si="0"/>
        <v>861</v>
      </c>
      <c r="M22" s="60">
        <f t="shared" si="1"/>
        <v>9643</v>
      </c>
      <c r="N22" s="60">
        <f t="shared" si="2"/>
        <v>9436</v>
      </c>
      <c r="O22" s="60">
        <f t="shared" si="3"/>
        <v>9384</v>
      </c>
      <c r="P22" s="60">
        <f t="shared" si="4"/>
        <v>9229</v>
      </c>
      <c r="Q22" s="60">
        <f t="shared" si="5"/>
        <v>9126</v>
      </c>
      <c r="R22" s="60">
        <f t="shared" si="6"/>
        <v>8919</v>
      </c>
      <c r="S22" s="60">
        <f t="shared" si="7"/>
        <v>8764</v>
      </c>
      <c r="T22" s="60">
        <f t="shared" si="8"/>
        <v>8610</v>
      </c>
    </row>
    <row r="23" spans="1:20" ht="18" customHeight="1" x14ac:dyDescent="0.15">
      <c r="A23" s="53" t="s">
        <v>161</v>
      </c>
      <c r="B23" s="56" t="s">
        <v>495</v>
      </c>
      <c r="C23" s="57" t="s">
        <v>496</v>
      </c>
      <c r="D23" s="61">
        <v>2</v>
      </c>
      <c r="E23" s="62" t="s">
        <v>22</v>
      </c>
      <c r="F23" s="58">
        <v>2.5</v>
      </c>
      <c r="G23" s="63">
        <f t="shared" si="9"/>
        <v>4.5</v>
      </c>
      <c r="H23" s="59">
        <f>IF(D23='基本（介護無）・単一'!$F$4,'基本（介護無）・単一'!$L$4,IF(D23='基本（介護無）・単一'!$F$5,'基本（介護無）・単一'!$L$5,IF(D23='基本（介護無）・単一'!$F$6,'基本（介護無）・単一'!$L$6,IF(D23='基本（介護無）・単一'!$F$7,'基本（介護無）・単一'!$L$7,IF(D23='基本（介護無）・単一'!$F$8,'基本（介護無）・単一'!$L$8,IF(D23='基本（介護無）・単一'!$F$9,'基本（介護無）・単一'!$L$9,IF(D23='基本（介護無）・単一'!$F$10,'基本（介護無）・単一'!$L$10)))))))</f>
        <v>344</v>
      </c>
      <c r="I23" s="244"/>
      <c r="J23" s="59">
        <f t="shared" si="10"/>
        <v>345</v>
      </c>
      <c r="K23" s="244"/>
      <c r="L23" s="59">
        <f t="shared" si="0"/>
        <v>947</v>
      </c>
      <c r="M23" s="60">
        <f t="shared" si="1"/>
        <v>10606</v>
      </c>
      <c r="N23" s="60">
        <f t="shared" si="2"/>
        <v>10379</v>
      </c>
      <c r="O23" s="60">
        <f t="shared" si="3"/>
        <v>10322</v>
      </c>
      <c r="P23" s="60">
        <f t="shared" si="4"/>
        <v>10151</v>
      </c>
      <c r="Q23" s="60">
        <f t="shared" si="5"/>
        <v>10038</v>
      </c>
      <c r="R23" s="60">
        <f t="shared" si="6"/>
        <v>9810</v>
      </c>
      <c r="S23" s="60">
        <f t="shared" si="7"/>
        <v>9640</v>
      </c>
      <c r="T23" s="60">
        <f t="shared" si="8"/>
        <v>9470</v>
      </c>
    </row>
    <row r="24" spans="1:20" ht="18" customHeight="1" x14ac:dyDescent="0.15">
      <c r="A24" s="53" t="s">
        <v>168</v>
      </c>
      <c r="B24" s="56" t="s">
        <v>495</v>
      </c>
      <c r="C24" s="57" t="s">
        <v>496</v>
      </c>
      <c r="D24" s="61">
        <v>2.5</v>
      </c>
      <c r="E24" s="62" t="s">
        <v>22</v>
      </c>
      <c r="F24" s="58">
        <v>0.5</v>
      </c>
      <c r="G24" s="63">
        <f t="shared" si="9"/>
        <v>3</v>
      </c>
      <c r="H24" s="59">
        <f>IF(D24='基本（介護無）・単一'!$F$4,'基本（介護無）・単一'!$L$4,IF(D24='基本（介護無）・単一'!$F$5,'基本（介護無）・単一'!$L$5,IF(D24='基本（介護無）・単一'!$F$6,'基本（介護無）・単一'!$L$6,IF(D24='基本（介護無）・単一'!$F$7,'基本（介護無）・単一'!$L$7,IF(D24='基本（介護無）・単一'!$F$8,'基本（介護無）・単一'!$L$8,IF(D24='基本（介護無）・単一'!$F$9,'基本（介護無）・単一'!$L$9,IF(D24='基本（介護無）・単一'!$F$10,'基本（介護無）・単一'!$L$10)))))))</f>
        <v>413</v>
      </c>
      <c r="I24" s="244"/>
      <c r="J24" s="59">
        <f t="shared" si="10"/>
        <v>69</v>
      </c>
      <c r="K24" s="244"/>
      <c r="L24" s="59">
        <f t="shared" si="0"/>
        <v>706</v>
      </c>
      <c r="M24" s="60">
        <f t="shared" si="1"/>
        <v>7907</v>
      </c>
      <c r="N24" s="60">
        <f t="shared" si="2"/>
        <v>7737</v>
      </c>
      <c r="O24" s="60">
        <f t="shared" si="3"/>
        <v>7695</v>
      </c>
      <c r="P24" s="60">
        <f t="shared" si="4"/>
        <v>7568</v>
      </c>
      <c r="Q24" s="60">
        <f t="shared" si="5"/>
        <v>7483</v>
      </c>
      <c r="R24" s="60">
        <f t="shared" si="6"/>
        <v>7314</v>
      </c>
      <c r="S24" s="60">
        <f t="shared" si="7"/>
        <v>7187</v>
      </c>
      <c r="T24" s="60">
        <f t="shared" si="8"/>
        <v>7060</v>
      </c>
    </row>
    <row r="25" spans="1:20" ht="18" customHeight="1" x14ac:dyDescent="0.15">
      <c r="A25" s="53" t="s">
        <v>175</v>
      </c>
      <c r="B25" s="56" t="s">
        <v>495</v>
      </c>
      <c r="C25" s="57" t="s">
        <v>496</v>
      </c>
      <c r="D25" s="61">
        <v>2.5</v>
      </c>
      <c r="E25" s="62" t="s">
        <v>22</v>
      </c>
      <c r="F25" s="58">
        <v>1</v>
      </c>
      <c r="G25" s="63">
        <f t="shared" si="9"/>
        <v>3.5</v>
      </c>
      <c r="H25" s="59">
        <f>IF(D25='基本（介護無）・単一'!$F$4,'基本（介護無）・単一'!$L$4,IF(D25='基本（介護無）・単一'!$F$5,'基本（介護無）・単一'!$L$5,IF(D25='基本（介護無）・単一'!$F$6,'基本（介護無）・単一'!$L$6,IF(D25='基本（介護無）・単一'!$F$7,'基本（介護無）・単一'!$L$7,IF(D25='基本（介護無）・単一'!$F$8,'基本（介護無）・単一'!$L$8,IF(D25='基本（介護無）・単一'!$F$9,'基本（介護無）・単一'!$L$9,IF(D25='基本（介護無）・単一'!$F$10,'基本（介護無）・単一'!$L$10)))))))</f>
        <v>413</v>
      </c>
      <c r="I25" s="244"/>
      <c r="J25" s="59">
        <f t="shared" si="10"/>
        <v>138</v>
      </c>
      <c r="K25" s="244"/>
      <c r="L25" s="59">
        <f t="shared" si="0"/>
        <v>793</v>
      </c>
      <c r="M25" s="60">
        <f t="shared" si="1"/>
        <v>8881</v>
      </c>
      <c r="N25" s="60">
        <f t="shared" si="2"/>
        <v>8691</v>
      </c>
      <c r="O25" s="60">
        <f t="shared" si="3"/>
        <v>8643</v>
      </c>
      <c r="P25" s="60">
        <f t="shared" si="4"/>
        <v>8500</v>
      </c>
      <c r="Q25" s="60">
        <f t="shared" si="5"/>
        <v>8405</v>
      </c>
      <c r="R25" s="60">
        <f t="shared" si="6"/>
        <v>8215</v>
      </c>
      <c r="S25" s="60">
        <f t="shared" si="7"/>
        <v>8072</v>
      </c>
      <c r="T25" s="60">
        <f t="shared" si="8"/>
        <v>7930</v>
      </c>
    </row>
    <row r="26" spans="1:20" ht="18" customHeight="1" x14ac:dyDescent="0.15">
      <c r="A26" s="53" t="s">
        <v>181</v>
      </c>
      <c r="B26" s="56" t="s">
        <v>495</v>
      </c>
      <c r="C26" s="57" t="s">
        <v>496</v>
      </c>
      <c r="D26" s="61">
        <v>2.5</v>
      </c>
      <c r="E26" s="62" t="s">
        <v>22</v>
      </c>
      <c r="F26" s="58">
        <v>1.5</v>
      </c>
      <c r="G26" s="63">
        <f t="shared" si="9"/>
        <v>4</v>
      </c>
      <c r="H26" s="59">
        <f>IF(D26='基本（介護無）・単一'!$F$4,'基本（介護無）・単一'!$L$4,IF(D26='基本（介護無）・単一'!$F$5,'基本（介護無）・単一'!$L$5,IF(D26='基本（介護無）・単一'!$F$6,'基本（介護無）・単一'!$L$6,IF(D26='基本（介護無）・単一'!$F$7,'基本（介護無）・単一'!$L$7,IF(D26='基本（介護無）・単一'!$F$8,'基本（介護無）・単一'!$L$8,IF(D26='基本（介護無）・単一'!$F$9,'基本（介護無）・単一'!$L$9,IF(D26='基本（介護無）・単一'!$F$10,'基本（介護無）・単一'!$L$10)))))))</f>
        <v>413</v>
      </c>
      <c r="I26" s="244"/>
      <c r="J26" s="59">
        <f t="shared" si="10"/>
        <v>207</v>
      </c>
      <c r="K26" s="244"/>
      <c r="L26" s="59">
        <f t="shared" si="0"/>
        <v>879</v>
      </c>
      <c r="M26" s="60">
        <f t="shared" si="1"/>
        <v>9844</v>
      </c>
      <c r="N26" s="60">
        <f t="shared" si="2"/>
        <v>9633</v>
      </c>
      <c r="O26" s="60">
        <f t="shared" si="3"/>
        <v>9581</v>
      </c>
      <c r="P26" s="60">
        <f t="shared" si="4"/>
        <v>9422</v>
      </c>
      <c r="Q26" s="60">
        <f t="shared" si="5"/>
        <v>9317</v>
      </c>
      <c r="R26" s="60">
        <f t="shared" si="6"/>
        <v>9106</v>
      </c>
      <c r="S26" s="60">
        <f t="shared" si="7"/>
        <v>8948</v>
      </c>
      <c r="T26" s="60">
        <f t="shared" si="8"/>
        <v>8790</v>
      </c>
    </row>
    <row r="27" spans="1:20" ht="18" customHeight="1" x14ac:dyDescent="0.15">
      <c r="A27" s="53" t="s">
        <v>187</v>
      </c>
      <c r="B27" s="56" t="s">
        <v>495</v>
      </c>
      <c r="C27" s="57" t="s">
        <v>496</v>
      </c>
      <c r="D27" s="61">
        <v>2.5</v>
      </c>
      <c r="E27" s="62" t="s">
        <v>22</v>
      </c>
      <c r="F27" s="58">
        <v>2</v>
      </c>
      <c r="G27" s="63">
        <f t="shared" si="9"/>
        <v>4.5</v>
      </c>
      <c r="H27" s="59">
        <f>IF(D27='基本（介護無）・単一'!$F$4,'基本（介護無）・単一'!$L$4,IF(D27='基本（介護無）・単一'!$F$5,'基本（介護無）・単一'!$L$5,IF(D27='基本（介護無）・単一'!$F$6,'基本（介護無）・単一'!$L$6,IF(D27='基本（介護無）・単一'!$F$7,'基本（介護無）・単一'!$L$7,IF(D27='基本（介護無）・単一'!$F$8,'基本（介護無）・単一'!$L$8,IF(D27='基本（介護無）・単一'!$F$9,'基本（介護無）・単一'!$L$9,IF(D27='基本（介護無）・単一'!$F$10,'基本（介護無）・単一'!$L$10)))))))</f>
        <v>413</v>
      </c>
      <c r="I27" s="244"/>
      <c r="J27" s="59">
        <f t="shared" si="10"/>
        <v>276</v>
      </c>
      <c r="K27" s="244"/>
      <c r="L27" s="59">
        <f t="shared" si="0"/>
        <v>965</v>
      </c>
      <c r="M27" s="60">
        <f t="shared" si="1"/>
        <v>10808</v>
      </c>
      <c r="N27" s="60">
        <f t="shared" si="2"/>
        <v>10576</v>
      </c>
      <c r="O27" s="60">
        <f t="shared" si="3"/>
        <v>10518</v>
      </c>
      <c r="P27" s="60">
        <f t="shared" si="4"/>
        <v>10344</v>
      </c>
      <c r="Q27" s="60">
        <f t="shared" si="5"/>
        <v>10229</v>
      </c>
      <c r="R27" s="60">
        <f t="shared" si="6"/>
        <v>9997</v>
      </c>
      <c r="S27" s="60">
        <f t="shared" si="7"/>
        <v>9823</v>
      </c>
      <c r="T27" s="60">
        <f t="shared" si="8"/>
        <v>9650</v>
      </c>
    </row>
    <row r="28" spans="1:20" ht="18" customHeight="1" x14ac:dyDescent="0.15">
      <c r="A28" s="53" t="s">
        <v>193</v>
      </c>
      <c r="B28" s="56" t="s">
        <v>495</v>
      </c>
      <c r="C28" s="57" t="s">
        <v>496</v>
      </c>
      <c r="D28" s="61">
        <v>2.5</v>
      </c>
      <c r="E28" s="62" t="s">
        <v>22</v>
      </c>
      <c r="F28" s="58">
        <v>2.5</v>
      </c>
      <c r="G28" s="63">
        <f t="shared" si="9"/>
        <v>5</v>
      </c>
      <c r="H28" s="59">
        <f>IF(D28='基本（介護無）・単一'!$F$4,'基本（介護無）・単一'!$L$4,IF(D28='基本（介護無）・単一'!$F$5,'基本（介護無）・単一'!$L$5,IF(D28='基本（介護無）・単一'!$F$6,'基本（介護無）・単一'!$L$6,IF(D28='基本（介護無）・単一'!$F$7,'基本（介護無）・単一'!$L$7,IF(D28='基本（介護無）・単一'!$F$8,'基本（介護無）・単一'!$L$8,IF(D28='基本（介護無）・単一'!$F$9,'基本（介護無）・単一'!$L$9,IF(D28='基本（介護無）・単一'!$F$10,'基本（介護無）・単一'!$L$10)))))))</f>
        <v>413</v>
      </c>
      <c r="I28" s="244"/>
      <c r="J28" s="59">
        <f t="shared" si="10"/>
        <v>345</v>
      </c>
      <c r="K28" s="244"/>
      <c r="L28" s="59">
        <f t="shared" si="0"/>
        <v>1051</v>
      </c>
      <c r="M28" s="60">
        <f t="shared" si="1"/>
        <v>11771</v>
      </c>
      <c r="N28" s="60">
        <f t="shared" si="2"/>
        <v>11518</v>
      </c>
      <c r="O28" s="60">
        <f t="shared" si="3"/>
        <v>11455</v>
      </c>
      <c r="P28" s="60">
        <f t="shared" si="4"/>
        <v>11266</v>
      </c>
      <c r="Q28" s="60">
        <f t="shared" si="5"/>
        <v>11140</v>
      </c>
      <c r="R28" s="60">
        <f t="shared" si="6"/>
        <v>10888</v>
      </c>
      <c r="S28" s="60">
        <f t="shared" si="7"/>
        <v>10699</v>
      </c>
      <c r="T28" s="60">
        <f t="shared" si="8"/>
        <v>10510</v>
      </c>
    </row>
    <row r="29" spans="1:20" ht="18" customHeight="1" x14ac:dyDescent="0.15">
      <c r="A29" s="53" t="s">
        <v>199</v>
      </c>
      <c r="B29" s="56" t="s">
        <v>495</v>
      </c>
      <c r="C29" s="57" t="s">
        <v>496</v>
      </c>
      <c r="D29" s="61">
        <v>3</v>
      </c>
      <c r="E29" s="62" t="s">
        <v>22</v>
      </c>
      <c r="F29" s="58">
        <v>0.5</v>
      </c>
      <c r="G29" s="63">
        <f t="shared" si="9"/>
        <v>3.5</v>
      </c>
      <c r="H29" s="59">
        <f>IF(D29='基本（介護無）・単一'!$F$4,'基本（介護無）・単一'!$L$4,IF(D29='基本（介護無）・単一'!$F$5,'基本（介護無）・単一'!$L$5,IF(D29='基本（介護無）・単一'!$F$6,'基本（介護無）・単一'!$L$6,IF(D29='基本（介護無）・単一'!$F$7,'基本（介護無）・単一'!$L$7,IF(D29='基本（介護無）・単一'!$F$8,'基本（介護無）・単一'!$L$8,IF(D29='基本（介護無）・単一'!$F$9,'基本（介護無）・単一'!$L$9,IF(D29='基本（介護無）・単一'!$F$10,'基本（介護無）・単一'!$L$10)))))))</f>
        <v>482</v>
      </c>
      <c r="I29" s="244"/>
      <c r="J29" s="59">
        <f t="shared" si="10"/>
        <v>69</v>
      </c>
      <c r="K29" s="244"/>
      <c r="L29" s="59">
        <f t="shared" si="0"/>
        <v>809</v>
      </c>
      <c r="M29" s="60">
        <f t="shared" si="1"/>
        <v>9060</v>
      </c>
      <c r="N29" s="60">
        <f t="shared" si="2"/>
        <v>8866</v>
      </c>
      <c r="O29" s="60">
        <f t="shared" si="3"/>
        <v>8818</v>
      </c>
      <c r="P29" s="60">
        <f t="shared" si="4"/>
        <v>8672</v>
      </c>
      <c r="Q29" s="60">
        <f t="shared" si="5"/>
        <v>8575</v>
      </c>
      <c r="R29" s="60">
        <f t="shared" si="6"/>
        <v>8381</v>
      </c>
      <c r="S29" s="60">
        <f t="shared" si="7"/>
        <v>8235</v>
      </c>
      <c r="T29" s="60">
        <f t="shared" si="8"/>
        <v>8090</v>
      </c>
    </row>
    <row r="30" spans="1:20" ht="18" customHeight="1" x14ac:dyDescent="0.15">
      <c r="A30" s="53" t="s">
        <v>206</v>
      </c>
      <c r="B30" s="56" t="s">
        <v>495</v>
      </c>
      <c r="C30" s="57" t="s">
        <v>496</v>
      </c>
      <c r="D30" s="61">
        <v>3</v>
      </c>
      <c r="E30" s="62" t="s">
        <v>22</v>
      </c>
      <c r="F30" s="58">
        <v>1</v>
      </c>
      <c r="G30" s="63">
        <f t="shared" si="9"/>
        <v>4</v>
      </c>
      <c r="H30" s="59">
        <f>IF(D30='基本（介護無）・単一'!$F$4,'基本（介護無）・単一'!$L$4,IF(D30='基本（介護無）・単一'!$F$5,'基本（介護無）・単一'!$L$5,IF(D30='基本（介護無）・単一'!$F$6,'基本（介護無）・単一'!$L$6,IF(D30='基本（介護無）・単一'!$F$7,'基本（介護無）・単一'!$L$7,IF(D30='基本（介護無）・単一'!$F$8,'基本（介護無）・単一'!$L$8,IF(D30='基本（介護無）・単一'!$F$9,'基本（介護無）・単一'!$L$9,IF(D30='基本（介護無）・単一'!$F$10,'基本（介護無）・単一'!$L$10)))))))</f>
        <v>482</v>
      </c>
      <c r="I30" s="244"/>
      <c r="J30" s="59">
        <f t="shared" si="10"/>
        <v>138</v>
      </c>
      <c r="K30" s="244"/>
      <c r="L30" s="59">
        <f t="shared" si="0"/>
        <v>896</v>
      </c>
      <c r="M30" s="60">
        <f t="shared" si="1"/>
        <v>10035</v>
      </c>
      <c r="N30" s="60">
        <f t="shared" si="2"/>
        <v>9820</v>
      </c>
      <c r="O30" s="60">
        <f t="shared" si="3"/>
        <v>9766</v>
      </c>
      <c r="P30" s="60">
        <f t="shared" si="4"/>
        <v>9605</v>
      </c>
      <c r="Q30" s="60">
        <f t="shared" si="5"/>
        <v>9497</v>
      </c>
      <c r="R30" s="60">
        <f t="shared" si="6"/>
        <v>9282</v>
      </c>
      <c r="S30" s="60">
        <f t="shared" si="7"/>
        <v>9121</v>
      </c>
      <c r="T30" s="60">
        <f t="shared" si="8"/>
        <v>8960</v>
      </c>
    </row>
    <row r="31" spans="1:20" ht="18" customHeight="1" x14ac:dyDescent="0.15">
      <c r="A31" s="53" t="s">
        <v>212</v>
      </c>
      <c r="B31" s="56" t="s">
        <v>495</v>
      </c>
      <c r="C31" s="57" t="s">
        <v>496</v>
      </c>
      <c r="D31" s="61">
        <v>3</v>
      </c>
      <c r="E31" s="62" t="s">
        <v>22</v>
      </c>
      <c r="F31" s="58">
        <v>1.5</v>
      </c>
      <c r="G31" s="63">
        <f t="shared" si="9"/>
        <v>4.5</v>
      </c>
      <c r="H31" s="59">
        <f>IF(D31='基本（介護無）・単一'!$F$4,'基本（介護無）・単一'!$L$4,IF(D31='基本（介護無）・単一'!$F$5,'基本（介護無）・単一'!$L$5,IF(D31='基本（介護無）・単一'!$F$6,'基本（介護無）・単一'!$L$6,IF(D31='基本（介護無）・単一'!$F$7,'基本（介護無）・単一'!$L$7,IF(D31='基本（介護無）・単一'!$F$8,'基本（介護無）・単一'!$L$8,IF(D31='基本（介護無）・単一'!$F$9,'基本（介護無）・単一'!$L$9,IF(D31='基本（介護無）・単一'!$F$10,'基本（介護無）・単一'!$L$10)))))))</f>
        <v>482</v>
      </c>
      <c r="I31" s="244"/>
      <c r="J31" s="59">
        <f t="shared" si="10"/>
        <v>207</v>
      </c>
      <c r="K31" s="244"/>
      <c r="L31" s="59">
        <f t="shared" si="0"/>
        <v>982</v>
      </c>
      <c r="M31" s="60">
        <f t="shared" si="1"/>
        <v>10998</v>
      </c>
      <c r="N31" s="60">
        <f t="shared" si="2"/>
        <v>10762</v>
      </c>
      <c r="O31" s="60">
        <f t="shared" si="3"/>
        <v>10703</v>
      </c>
      <c r="P31" s="60">
        <f t="shared" si="4"/>
        <v>10527</v>
      </c>
      <c r="Q31" s="60">
        <f t="shared" si="5"/>
        <v>10409</v>
      </c>
      <c r="R31" s="60">
        <f t="shared" si="6"/>
        <v>10173</v>
      </c>
      <c r="S31" s="60">
        <f t="shared" si="7"/>
        <v>9996</v>
      </c>
      <c r="T31" s="60">
        <f t="shared" si="8"/>
        <v>9820</v>
      </c>
    </row>
    <row r="32" spans="1:20" ht="18" customHeight="1" x14ac:dyDescent="0.15">
      <c r="A32" s="53" t="s">
        <v>217</v>
      </c>
      <c r="B32" s="56" t="s">
        <v>495</v>
      </c>
      <c r="C32" s="57" t="s">
        <v>496</v>
      </c>
      <c r="D32" s="61">
        <v>3</v>
      </c>
      <c r="E32" s="62" t="s">
        <v>22</v>
      </c>
      <c r="F32" s="58">
        <v>2</v>
      </c>
      <c r="G32" s="63">
        <f t="shared" si="9"/>
        <v>5</v>
      </c>
      <c r="H32" s="59">
        <f>IF(D32='基本（介護無）・単一'!$F$4,'基本（介護無）・単一'!$L$4,IF(D32='基本（介護無）・単一'!$F$5,'基本（介護無）・単一'!$L$5,IF(D32='基本（介護無）・単一'!$F$6,'基本（介護無）・単一'!$L$6,IF(D32='基本（介護無）・単一'!$F$7,'基本（介護無）・単一'!$L$7,IF(D32='基本（介護無）・単一'!$F$8,'基本（介護無）・単一'!$L$8,IF(D32='基本（介護無）・単一'!$F$9,'基本（介護無）・単一'!$L$9,IF(D32='基本（介護無）・単一'!$F$10,'基本（介護無）・単一'!$L$10)))))))</f>
        <v>482</v>
      </c>
      <c r="I32" s="244"/>
      <c r="J32" s="59">
        <f t="shared" si="10"/>
        <v>276</v>
      </c>
      <c r="K32" s="244"/>
      <c r="L32" s="59">
        <f t="shared" si="0"/>
        <v>1068</v>
      </c>
      <c r="M32" s="60">
        <f t="shared" si="1"/>
        <v>11961</v>
      </c>
      <c r="N32" s="60">
        <f t="shared" si="2"/>
        <v>11705</v>
      </c>
      <c r="O32" s="60">
        <f t="shared" si="3"/>
        <v>11641</v>
      </c>
      <c r="P32" s="60">
        <f t="shared" si="4"/>
        <v>11448</v>
      </c>
      <c r="Q32" s="60">
        <f t="shared" si="5"/>
        <v>11320</v>
      </c>
      <c r="R32" s="60">
        <f t="shared" si="6"/>
        <v>11064</v>
      </c>
      <c r="S32" s="60">
        <f t="shared" si="7"/>
        <v>10872</v>
      </c>
      <c r="T32" s="60">
        <f t="shared" si="8"/>
        <v>10680</v>
      </c>
    </row>
    <row r="33" spans="1:20" ht="18" customHeight="1" x14ac:dyDescent="0.15">
      <c r="A33" s="53" t="s">
        <v>222</v>
      </c>
      <c r="B33" s="56" t="s">
        <v>495</v>
      </c>
      <c r="C33" s="57" t="s">
        <v>496</v>
      </c>
      <c r="D33" s="61">
        <v>3</v>
      </c>
      <c r="E33" s="62" t="s">
        <v>22</v>
      </c>
      <c r="F33" s="58">
        <v>2.5</v>
      </c>
      <c r="G33" s="63">
        <f t="shared" si="9"/>
        <v>5.5</v>
      </c>
      <c r="H33" s="59">
        <f>IF(D33='基本（介護無）・単一'!$F$4,'基本（介護無）・単一'!$L$4,IF(D33='基本（介護無）・単一'!$F$5,'基本（介護無）・単一'!$L$5,IF(D33='基本（介護無）・単一'!$F$6,'基本（介護無）・単一'!$L$6,IF(D33='基本（介護無）・単一'!$F$7,'基本（介護無）・単一'!$L$7,IF(D33='基本（介護無）・単一'!$F$8,'基本（介護無）・単一'!$L$8,IF(D33='基本（介護無）・単一'!$F$9,'基本（介護無）・単一'!$L$9,IF(D33='基本（介護無）・単一'!$F$10,'基本（介護無）・単一'!$L$10)))))))</f>
        <v>482</v>
      </c>
      <c r="I33" s="244"/>
      <c r="J33" s="59">
        <f t="shared" si="10"/>
        <v>345</v>
      </c>
      <c r="K33" s="244"/>
      <c r="L33" s="59">
        <f t="shared" si="0"/>
        <v>1154</v>
      </c>
      <c r="M33" s="60">
        <f t="shared" si="1"/>
        <v>12924</v>
      </c>
      <c r="N33" s="60">
        <f t="shared" si="2"/>
        <v>12647</v>
      </c>
      <c r="O33" s="60">
        <f t="shared" si="3"/>
        <v>12578</v>
      </c>
      <c r="P33" s="60">
        <f t="shared" si="4"/>
        <v>12370</v>
      </c>
      <c r="Q33" s="60">
        <f t="shared" si="5"/>
        <v>12232</v>
      </c>
      <c r="R33" s="60">
        <f t="shared" si="6"/>
        <v>11955</v>
      </c>
      <c r="S33" s="60">
        <f t="shared" si="7"/>
        <v>11747</v>
      </c>
      <c r="T33" s="60">
        <f t="shared" si="8"/>
        <v>11540</v>
      </c>
    </row>
    <row r="34" spans="1:20" ht="18" customHeight="1" x14ac:dyDescent="0.15">
      <c r="A34" s="53" t="s">
        <v>226</v>
      </c>
      <c r="B34" s="56" t="s">
        <v>495</v>
      </c>
      <c r="C34" s="57" t="s">
        <v>496</v>
      </c>
      <c r="D34" s="61">
        <v>3.5</v>
      </c>
      <c r="E34" s="62" t="s">
        <v>22</v>
      </c>
      <c r="F34" s="58">
        <v>0.5</v>
      </c>
      <c r="G34" s="63">
        <f t="shared" si="9"/>
        <v>4</v>
      </c>
      <c r="H34" s="59">
        <f>IF(D34='基本（介護無）・単一'!$F$4,'基本（介護無）・単一'!$L$4,IF(D34='基本（介護無）・単一'!$F$5,'基本（介護無）・単一'!$L$5,IF(D34='基本（介護無）・単一'!$F$6,'基本（介護無）・単一'!$L$6,IF(D34='基本（介護無）・単一'!$F$7,'基本（介護無）・単一'!$L$7,IF(D34='基本（介護無）・単一'!$F$8,'基本（介護無）・単一'!$L$8,IF(D34='基本（介護無）・単一'!$F$9,'基本（介護無）・単一'!$L$9,IF(D34='基本（介護無）・単一'!$F$10,'基本（介護無）・単一'!$L$10)))))))</f>
        <v>551</v>
      </c>
      <c r="I34" s="244"/>
      <c r="J34" s="59">
        <f t="shared" si="10"/>
        <v>69</v>
      </c>
      <c r="K34" s="244"/>
      <c r="L34" s="59">
        <f t="shared" si="0"/>
        <v>913</v>
      </c>
      <c r="M34" s="60">
        <f t="shared" si="1"/>
        <v>10225</v>
      </c>
      <c r="N34" s="60">
        <f t="shared" si="2"/>
        <v>10006</v>
      </c>
      <c r="O34" s="60">
        <f t="shared" si="3"/>
        <v>9951</v>
      </c>
      <c r="P34" s="60">
        <f t="shared" si="4"/>
        <v>9787</v>
      </c>
      <c r="Q34" s="60">
        <f t="shared" si="5"/>
        <v>9677</v>
      </c>
      <c r="R34" s="60">
        <f t="shared" si="6"/>
        <v>9458</v>
      </c>
      <c r="S34" s="60">
        <f t="shared" si="7"/>
        <v>9294</v>
      </c>
      <c r="T34" s="60">
        <f t="shared" si="8"/>
        <v>9130</v>
      </c>
    </row>
    <row r="35" spans="1:20" ht="18" customHeight="1" x14ac:dyDescent="0.15">
      <c r="A35" s="53" t="s">
        <v>231</v>
      </c>
      <c r="B35" s="56" t="s">
        <v>495</v>
      </c>
      <c r="C35" s="57" t="s">
        <v>496</v>
      </c>
      <c r="D35" s="61">
        <v>3.5</v>
      </c>
      <c r="E35" s="62" t="s">
        <v>22</v>
      </c>
      <c r="F35" s="58">
        <v>1</v>
      </c>
      <c r="G35" s="63">
        <f t="shared" si="9"/>
        <v>4.5</v>
      </c>
      <c r="H35" s="59">
        <f>IF(D35='基本（介護無）・単一'!$F$4,'基本（介護無）・単一'!$L$4,IF(D35='基本（介護無）・単一'!$F$5,'基本（介護無）・単一'!$L$5,IF(D35='基本（介護無）・単一'!$F$6,'基本（介護無）・単一'!$L$6,IF(D35='基本（介護無）・単一'!$F$7,'基本（介護無）・単一'!$L$7,IF(D35='基本（介護無）・単一'!$F$8,'基本（介護無）・単一'!$L$8,IF(D35='基本（介護無）・単一'!$F$9,'基本（介護無）・単一'!$L$9,IF(D35='基本（介護無）・単一'!$F$10,'基本（介護無）・単一'!$L$10)))))))</f>
        <v>551</v>
      </c>
      <c r="I35" s="244"/>
      <c r="J35" s="59">
        <f t="shared" si="10"/>
        <v>138</v>
      </c>
      <c r="K35" s="244"/>
      <c r="L35" s="59">
        <f t="shared" si="0"/>
        <v>1000</v>
      </c>
      <c r="M35" s="60">
        <f t="shared" si="1"/>
        <v>11200</v>
      </c>
      <c r="N35" s="60">
        <f t="shared" si="2"/>
        <v>10960</v>
      </c>
      <c r="O35" s="60">
        <f t="shared" si="3"/>
        <v>10900</v>
      </c>
      <c r="P35" s="60">
        <f t="shared" si="4"/>
        <v>10720</v>
      </c>
      <c r="Q35" s="60">
        <f t="shared" si="5"/>
        <v>10600</v>
      </c>
      <c r="R35" s="60">
        <f t="shared" si="6"/>
        <v>10360</v>
      </c>
      <c r="S35" s="60">
        <f t="shared" si="7"/>
        <v>10180</v>
      </c>
      <c r="T35" s="60">
        <f t="shared" si="8"/>
        <v>10000</v>
      </c>
    </row>
    <row r="36" spans="1:20" ht="18" customHeight="1" x14ac:dyDescent="0.15">
      <c r="A36" s="53" t="s">
        <v>235</v>
      </c>
      <c r="B36" s="56" t="s">
        <v>495</v>
      </c>
      <c r="C36" s="57" t="s">
        <v>496</v>
      </c>
      <c r="D36" s="61">
        <v>3.5</v>
      </c>
      <c r="E36" s="62" t="s">
        <v>22</v>
      </c>
      <c r="F36" s="58">
        <v>1.5</v>
      </c>
      <c r="G36" s="63">
        <f t="shared" si="9"/>
        <v>5</v>
      </c>
      <c r="H36" s="59">
        <f>IF(D36='基本（介護無）・単一'!$F$4,'基本（介護無）・単一'!$L$4,IF(D36='基本（介護無）・単一'!$F$5,'基本（介護無）・単一'!$L$5,IF(D36='基本（介護無）・単一'!$F$6,'基本（介護無）・単一'!$L$6,IF(D36='基本（介護無）・単一'!$F$7,'基本（介護無）・単一'!$L$7,IF(D36='基本（介護無）・単一'!$F$8,'基本（介護無）・単一'!$L$8,IF(D36='基本（介護無）・単一'!$F$9,'基本（介護無）・単一'!$L$9,IF(D36='基本（介護無）・単一'!$F$10,'基本（介護無）・単一'!$L$10)))))))</f>
        <v>551</v>
      </c>
      <c r="I36" s="244"/>
      <c r="J36" s="59">
        <f t="shared" si="10"/>
        <v>207</v>
      </c>
      <c r="K36" s="244"/>
      <c r="L36" s="59">
        <f t="shared" ref="L36:L68" si="11">ROUND(H36*(1+$I$4),0)+ROUND(J36*(1+$K$4),0)</f>
        <v>1086</v>
      </c>
      <c r="M36" s="60">
        <f t="shared" si="1"/>
        <v>12163</v>
      </c>
      <c r="N36" s="60">
        <f t="shared" si="2"/>
        <v>11902</v>
      </c>
      <c r="O36" s="60">
        <f t="shared" si="3"/>
        <v>11837</v>
      </c>
      <c r="P36" s="60">
        <f t="shared" si="4"/>
        <v>11641</v>
      </c>
      <c r="Q36" s="60">
        <f t="shared" si="5"/>
        <v>11511</v>
      </c>
      <c r="R36" s="60">
        <f t="shared" si="6"/>
        <v>11250</v>
      </c>
      <c r="S36" s="60">
        <f t="shared" si="7"/>
        <v>11055</v>
      </c>
      <c r="T36" s="60">
        <f t="shared" si="8"/>
        <v>10860</v>
      </c>
    </row>
    <row r="37" spans="1:20" ht="18" customHeight="1" x14ac:dyDescent="0.15">
      <c r="A37" s="53" t="s">
        <v>240</v>
      </c>
      <c r="B37" s="56" t="s">
        <v>495</v>
      </c>
      <c r="C37" s="57" t="s">
        <v>496</v>
      </c>
      <c r="D37" s="61">
        <v>3.5</v>
      </c>
      <c r="E37" s="62" t="s">
        <v>22</v>
      </c>
      <c r="F37" s="58">
        <v>2</v>
      </c>
      <c r="G37" s="63">
        <f t="shared" si="9"/>
        <v>5.5</v>
      </c>
      <c r="H37" s="59">
        <f>IF(D37='基本（介護無）・単一'!$F$4,'基本（介護無）・単一'!$L$4,IF(D37='基本（介護無）・単一'!$F$5,'基本（介護無）・単一'!$L$5,IF(D37='基本（介護無）・単一'!$F$6,'基本（介護無）・単一'!$L$6,IF(D37='基本（介護無）・単一'!$F$7,'基本（介護無）・単一'!$L$7,IF(D37='基本（介護無）・単一'!$F$8,'基本（介護無）・単一'!$L$8,IF(D37='基本（介護無）・単一'!$F$9,'基本（介護無）・単一'!$L$9,IF(D37='基本（介護無）・単一'!$F$10,'基本（介護無）・単一'!$L$10)))))))</f>
        <v>551</v>
      </c>
      <c r="I37" s="244"/>
      <c r="J37" s="59">
        <f t="shared" si="10"/>
        <v>276</v>
      </c>
      <c r="K37" s="244"/>
      <c r="L37" s="59">
        <f t="shared" si="11"/>
        <v>1172</v>
      </c>
      <c r="M37" s="60">
        <f t="shared" si="1"/>
        <v>13126</v>
      </c>
      <c r="N37" s="60">
        <f t="shared" si="2"/>
        <v>12845</v>
      </c>
      <c r="O37" s="60">
        <f t="shared" si="3"/>
        <v>12774</v>
      </c>
      <c r="P37" s="60">
        <f t="shared" si="4"/>
        <v>12563</v>
      </c>
      <c r="Q37" s="60">
        <f t="shared" si="5"/>
        <v>12423</v>
      </c>
      <c r="R37" s="60">
        <f t="shared" si="6"/>
        <v>12141</v>
      </c>
      <c r="S37" s="60">
        <f t="shared" si="7"/>
        <v>11930</v>
      </c>
      <c r="T37" s="60">
        <f t="shared" si="8"/>
        <v>11720</v>
      </c>
    </row>
    <row r="38" spans="1:20" ht="18" customHeight="1" x14ac:dyDescent="0.15">
      <c r="A38" s="53" t="s">
        <v>244</v>
      </c>
      <c r="B38" s="56" t="s">
        <v>495</v>
      </c>
      <c r="C38" s="57" t="s">
        <v>496</v>
      </c>
      <c r="D38" s="61">
        <v>3.5</v>
      </c>
      <c r="E38" s="62" t="s">
        <v>22</v>
      </c>
      <c r="F38" s="58">
        <v>2.5</v>
      </c>
      <c r="G38" s="63">
        <f t="shared" si="9"/>
        <v>6</v>
      </c>
      <c r="H38" s="59">
        <f>IF(D38='基本（介護無）・単一'!$F$4,'基本（介護無）・単一'!$L$4,IF(D38='基本（介護無）・単一'!$F$5,'基本（介護無）・単一'!$L$5,IF(D38='基本（介護無）・単一'!$F$6,'基本（介護無）・単一'!$L$6,IF(D38='基本（介護無）・単一'!$F$7,'基本（介護無）・単一'!$L$7,IF(D38='基本（介護無）・単一'!$F$8,'基本（介護無）・単一'!$L$8,IF(D38='基本（介護無）・単一'!$F$9,'基本（介護無）・単一'!$L$9,IF(D38='基本（介護無）・単一'!$F$10,'基本（介護無）・単一'!$L$10)))))))</f>
        <v>551</v>
      </c>
      <c r="I38" s="244"/>
      <c r="J38" s="59">
        <f t="shared" si="10"/>
        <v>345</v>
      </c>
      <c r="K38" s="244"/>
      <c r="L38" s="59">
        <f t="shared" si="11"/>
        <v>1258</v>
      </c>
      <c r="M38" s="60">
        <f t="shared" si="1"/>
        <v>14089</v>
      </c>
      <c r="N38" s="60">
        <f t="shared" si="2"/>
        <v>13787</v>
      </c>
      <c r="O38" s="60">
        <f t="shared" si="3"/>
        <v>13712</v>
      </c>
      <c r="P38" s="60">
        <f t="shared" si="4"/>
        <v>13485</v>
      </c>
      <c r="Q38" s="60">
        <f t="shared" si="5"/>
        <v>13334</v>
      </c>
      <c r="R38" s="60">
        <f t="shared" si="6"/>
        <v>13032</v>
      </c>
      <c r="S38" s="60">
        <f t="shared" si="7"/>
        <v>12806</v>
      </c>
      <c r="T38" s="60">
        <f t="shared" si="8"/>
        <v>12580</v>
      </c>
    </row>
    <row r="39" spans="1:20" ht="18" customHeight="1" x14ac:dyDescent="0.15">
      <c r="A39" s="53" t="s">
        <v>249</v>
      </c>
      <c r="B39" s="56" t="s">
        <v>495</v>
      </c>
      <c r="C39" s="57" t="s">
        <v>496</v>
      </c>
      <c r="D39" s="61">
        <v>4</v>
      </c>
      <c r="E39" s="62" t="s">
        <v>22</v>
      </c>
      <c r="F39" s="58">
        <v>0.5</v>
      </c>
      <c r="G39" s="63">
        <f t="shared" si="9"/>
        <v>4.5</v>
      </c>
      <c r="H39" s="59">
        <f>'基本（介護無）・単一'!L11</f>
        <v>620</v>
      </c>
      <c r="I39" s="244"/>
      <c r="J39" s="59">
        <f t="shared" si="10"/>
        <v>69</v>
      </c>
      <c r="K39" s="244"/>
      <c r="L39" s="59">
        <f t="shared" si="11"/>
        <v>1016</v>
      </c>
      <c r="M39" s="60">
        <f t="shared" si="1"/>
        <v>11379</v>
      </c>
      <c r="N39" s="60">
        <f t="shared" si="2"/>
        <v>11135</v>
      </c>
      <c r="O39" s="60">
        <f t="shared" si="3"/>
        <v>11074</v>
      </c>
      <c r="P39" s="60">
        <f t="shared" si="4"/>
        <v>10891</v>
      </c>
      <c r="Q39" s="60">
        <f t="shared" si="5"/>
        <v>10769</v>
      </c>
      <c r="R39" s="60">
        <f t="shared" si="6"/>
        <v>10525</v>
      </c>
      <c r="S39" s="60">
        <f t="shared" si="7"/>
        <v>10342</v>
      </c>
      <c r="T39" s="60">
        <f t="shared" si="8"/>
        <v>10160</v>
      </c>
    </row>
    <row r="40" spans="1:20" ht="18" customHeight="1" x14ac:dyDescent="0.15">
      <c r="A40" s="53" t="s">
        <v>253</v>
      </c>
      <c r="B40" s="56" t="s">
        <v>495</v>
      </c>
      <c r="C40" s="57" t="s">
        <v>496</v>
      </c>
      <c r="D40" s="61">
        <v>4</v>
      </c>
      <c r="E40" s="62" t="s">
        <v>22</v>
      </c>
      <c r="F40" s="58">
        <v>1</v>
      </c>
      <c r="G40" s="63">
        <f t="shared" si="9"/>
        <v>5</v>
      </c>
      <c r="H40" s="59">
        <f>$H$39</f>
        <v>620</v>
      </c>
      <c r="I40" s="244"/>
      <c r="J40" s="59">
        <f t="shared" si="10"/>
        <v>138</v>
      </c>
      <c r="K40" s="244"/>
      <c r="L40" s="59">
        <f t="shared" si="11"/>
        <v>1103</v>
      </c>
      <c r="M40" s="60">
        <f t="shared" si="1"/>
        <v>12353</v>
      </c>
      <c r="N40" s="60">
        <f t="shared" si="2"/>
        <v>12088</v>
      </c>
      <c r="O40" s="60">
        <f t="shared" si="3"/>
        <v>12022</v>
      </c>
      <c r="P40" s="60">
        <f t="shared" si="4"/>
        <v>11824</v>
      </c>
      <c r="Q40" s="60">
        <f t="shared" si="5"/>
        <v>11691</v>
      </c>
      <c r="R40" s="60">
        <f t="shared" si="6"/>
        <v>11427</v>
      </c>
      <c r="S40" s="60">
        <f t="shared" si="7"/>
        <v>11228</v>
      </c>
      <c r="T40" s="60">
        <f t="shared" si="8"/>
        <v>11030</v>
      </c>
    </row>
    <row r="41" spans="1:20" ht="18" customHeight="1" x14ac:dyDescent="0.15">
      <c r="A41" s="53" t="s">
        <v>259</v>
      </c>
      <c r="B41" s="56" t="s">
        <v>495</v>
      </c>
      <c r="C41" s="57" t="s">
        <v>496</v>
      </c>
      <c r="D41" s="61">
        <v>4</v>
      </c>
      <c r="E41" s="62" t="s">
        <v>22</v>
      </c>
      <c r="F41" s="58">
        <v>1.5</v>
      </c>
      <c r="G41" s="63">
        <f t="shared" si="9"/>
        <v>5.5</v>
      </c>
      <c r="H41" s="59">
        <f>$H$39</f>
        <v>620</v>
      </c>
      <c r="I41" s="244"/>
      <c r="J41" s="59">
        <f t="shared" si="10"/>
        <v>207</v>
      </c>
      <c r="K41" s="244"/>
      <c r="L41" s="59">
        <f t="shared" si="11"/>
        <v>1189</v>
      </c>
      <c r="M41" s="60">
        <f t="shared" si="1"/>
        <v>13316</v>
      </c>
      <c r="N41" s="60">
        <f t="shared" si="2"/>
        <v>13031</v>
      </c>
      <c r="O41" s="60">
        <f t="shared" si="3"/>
        <v>12960</v>
      </c>
      <c r="P41" s="60">
        <f t="shared" si="4"/>
        <v>12746</v>
      </c>
      <c r="Q41" s="60">
        <f t="shared" si="5"/>
        <v>12603</v>
      </c>
      <c r="R41" s="60">
        <f t="shared" si="6"/>
        <v>12318</v>
      </c>
      <c r="S41" s="60">
        <f t="shared" si="7"/>
        <v>12104</v>
      </c>
      <c r="T41" s="60">
        <f t="shared" si="8"/>
        <v>11890</v>
      </c>
    </row>
    <row r="42" spans="1:20" ht="18" customHeight="1" x14ac:dyDescent="0.15">
      <c r="A42" s="53" t="s">
        <v>264</v>
      </c>
      <c r="B42" s="56" t="s">
        <v>495</v>
      </c>
      <c r="C42" s="57" t="s">
        <v>496</v>
      </c>
      <c r="D42" s="61">
        <v>4</v>
      </c>
      <c r="E42" s="62" t="s">
        <v>22</v>
      </c>
      <c r="F42" s="58">
        <v>2</v>
      </c>
      <c r="G42" s="63">
        <f t="shared" si="9"/>
        <v>6</v>
      </c>
      <c r="H42" s="59">
        <f>$H$39</f>
        <v>620</v>
      </c>
      <c r="I42" s="244"/>
      <c r="J42" s="59">
        <f t="shared" si="10"/>
        <v>276</v>
      </c>
      <c r="K42" s="244"/>
      <c r="L42" s="59">
        <f t="shared" si="11"/>
        <v>1275</v>
      </c>
      <c r="M42" s="60">
        <f t="shared" si="1"/>
        <v>14280</v>
      </c>
      <c r="N42" s="60">
        <f t="shared" si="2"/>
        <v>13974</v>
      </c>
      <c r="O42" s="60">
        <f t="shared" si="3"/>
        <v>13897</v>
      </c>
      <c r="P42" s="60">
        <f t="shared" si="4"/>
        <v>13668</v>
      </c>
      <c r="Q42" s="60">
        <f t="shared" si="5"/>
        <v>13515</v>
      </c>
      <c r="R42" s="60">
        <f t="shared" si="6"/>
        <v>13209</v>
      </c>
      <c r="S42" s="60">
        <f t="shared" si="7"/>
        <v>12979</v>
      </c>
      <c r="T42" s="60">
        <f t="shared" si="8"/>
        <v>12750</v>
      </c>
    </row>
    <row r="43" spans="1:20" ht="18" customHeight="1" x14ac:dyDescent="0.15">
      <c r="A43" s="53" t="s">
        <v>269</v>
      </c>
      <c r="B43" s="56" t="s">
        <v>495</v>
      </c>
      <c r="C43" s="57" t="s">
        <v>496</v>
      </c>
      <c r="D43" s="61">
        <v>4</v>
      </c>
      <c r="E43" s="62" t="s">
        <v>22</v>
      </c>
      <c r="F43" s="58">
        <v>2.5</v>
      </c>
      <c r="G43" s="63">
        <f t="shared" si="9"/>
        <v>6.5</v>
      </c>
      <c r="H43" s="59">
        <f>$H$39</f>
        <v>620</v>
      </c>
      <c r="I43" s="244"/>
      <c r="J43" s="59">
        <f t="shared" si="10"/>
        <v>345</v>
      </c>
      <c r="K43" s="244"/>
      <c r="L43" s="59">
        <f t="shared" si="11"/>
        <v>1361</v>
      </c>
      <c r="M43" s="60">
        <f t="shared" si="1"/>
        <v>15243</v>
      </c>
      <c r="N43" s="60">
        <f t="shared" si="2"/>
        <v>14916</v>
      </c>
      <c r="O43" s="60">
        <f t="shared" si="3"/>
        <v>14834</v>
      </c>
      <c r="P43" s="60">
        <f t="shared" si="4"/>
        <v>14589</v>
      </c>
      <c r="Q43" s="60">
        <f t="shared" si="5"/>
        <v>14426</v>
      </c>
      <c r="R43" s="60">
        <f t="shared" si="6"/>
        <v>14099</v>
      </c>
      <c r="S43" s="60">
        <f t="shared" si="7"/>
        <v>13854</v>
      </c>
      <c r="T43" s="60">
        <f t="shared" si="8"/>
        <v>13610</v>
      </c>
    </row>
    <row r="44" spans="1:20" ht="18" customHeight="1" x14ac:dyDescent="0.15">
      <c r="A44" s="53" t="s">
        <v>274</v>
      </c>
      <c r="B44" s="56" t="s">
        <v>495</v>
      </c>
      <c r="C44" s="57" t="s">
        <v>496</v>
      </c>
      <c r="D44" s="61">
        <v>4.5</v>
      </c>
      <c r="E44" s="62" t="s">
        <v>22</v>
      </c>
      <c r="F44" s="58">
        <v>0.5</v>
      </c>
      <c r="G44" s="63">
        <f t="shared" si="9"/>
        <v>5</v>
      </c>
      <c r="H44" s="59">
        <f>'基本（介護無）・単一'!L12</f>
        <v>689</v>
      </c>
      <c r="I44" s="244"/>
      <c r="J44" s="59">
        <f t="shared" si="10"/>
        <v>69</v>
      </c>
      <c r="K44" s="244"/>
      <c r="L44" s="59">
        <f t="shared" si="11"/>
        <v>1120</v>
      </c>
      <c r="M44" s="60">
        <f t="shared" si="1"/>
        <v>12544</v>
      </c>
      <c r="N44" s="60">
        <f t="shared" si="2"/>
        <v>12275</v>
      </c>
      <c r="O44" s="60">
        <f t="shared" si="3"/>
        <v>12208</v>
      </c>
      <c r="P44" s="60">
        <f t="shared" si="4"/>
        <v>12006</v>
      </c>
      <c r="Q44" s="60">
        <f t="shared" si="5"/>
        <v>11872</v>
      </c>
      <c r="R44" s="60">
        <f t="shared" si="6"/>
        <v>11603</v>
      </c>
      <c r="S44" s="60">
        <f t="shared" si="7"/>
        <v>11401</v>
      </c>
      <c r="T44" s="60">
        <f t="shared" si="8"/>
        <v>11200</v>
      </c>
    </row>
    <row r="45" spans="1:20" ht="18" customHeight="1" x14ac:dyDescent="0.15">
      <c r="A45" s="53" t="s">
        <v>279</v>
      </c>
      <c r="B45" s="56" t="s">
        <v>495</v>
      </c>
      <c r="C45" s="57" t="s">
        <v>496</v>
      </c>
      <c r="D45" s="61">
        <v>4.5</v>
      </c>
      <c r="E45" s="62" t="s">
        <v>22</v>
      </c>
      <c r="F45" s="58">
        <v>1</v>
      </c>
      <c r="G45" s="63">
        <f t="shared" si="9"/>
        <v>5.5</v>
      </c>
      <c r="H45" s="59">
        <f>$H$44</f>
        <v>689</v>
      </c>
      <c r="I45" s="244"/>
      <c r="J45" s="59">
        <f t="shared" si="10"/>
        <v>138</v>
      </c>
      <c r="K45" s="244"/>
      <c r="L45" s="59">
        <f t="shared" si="11"/>
        <v>1207</v>
      </c>
      <c r="M45" s="60">
        <f t="shared" si="1"/>
        <v>13518</v>
      </c>
      <c r="N45" s="60">
        <f t="shared" si="2"/>
        <v>13228</v>
      </c>
      <c r="O45" s="60">
        <f t="shared" si="3"/>
        <v>13156</v>
      </c>
      <c r="P45" s="60">
        <f t="shared" si="4"/>
        <v>12939</v>
      </c>
      <c r="Q45" s="60">
        <f t="shared" si="5"/>
        <v>12794</v>
      </c>
      <c r="R45" s="60">
        <f t="shared" si="6"/>
        <v>12504</v>
      </c>
      <c r="S45" s="60">
        <f t="shared" si="7"/>
        <v>12287</v>
      </c>
      <c r="T45" s="60">
        <f t="shared" si="8"/>
        <v>12070</v>
      </c>
    </row>
    <row r="46" spans="1:20" ht="18" customHeight="1" x14ac:dyDescent="0.15">
      <c r="A46" s="53" t="s">
        <v>284</v>
      </c>
      <c r="B46" s="56" t="s">
        <v>495</v>
      </c>
      <c r="C46" s="57" t="s">
        <v>496</v>
      </c>
      <c r="D46" s="61">
        <v>4.5</v>
      </c>
      <c r="E46" s="62" t="s">
        <v>22</v>
      </c>
      <c r="F46" s="58">
        <v>1.5</v>
      </c>
      <c r="G46" s="63">
        <f t="shared" si="9"/>
        <v>6</v>
      </c>
      <c r="H46" s="59">
        <f>$H$44</f>
        <v>689</v>
      </c>
      <c r="I46" s="244"/>
      <c r="J46" s="59">
        <f t="shared" si="10"/>
        <v>207</v>
      </c>
      <c r="K46" s="244"/>
      <c r="L46" s="59">
        <f t="shared" si="11"/>
        <v>1293</v>
      </c>
      <c r="M46" s="60">
        <f t="shared" si="1"/>
        <v>14481</v>
      </c>
      <c r="N46" s="60">
        <f t="shared" si="2"/>
        <v>14171</v>
      </c>
      <c r="O46" s="60">
        <f t="shared" si="3"/>
        <v>14093</v>
      </c>
      <c r="P46" s="60">
        <f t="shared" si="4"/>
        <v>13860</v>
      </c>
      <c r="Q46" s="60">
        <f t="shared" si="5"/>
        <v>13705</v>
      </c>
      <c r="R46" s="60">
        <f t="shared" si="6"/>
        <v>13395</v>
      </c>
      <c r="S46" s="60">
        <f t="shared" si="7"/>
        <v>13162</v>
      </c>
      <c r="T46" s="60">
        <f t="shared" si="8"/>
        <v>12930</v>
      </c>
    </row>
    <row r="47" spans="1:20" ht="18" customHeight="1" x14ac:dyDescent="0.15">
      <c r="A47" s="53" t="s">
        <v>289</v>
      </c>
      <c r="B47" s="56" t="s">
        <v>495</v>
      </c>
      <c r="C47" s="57" t="s">
        <v>496</v>
      </c>
      <c r="D47" s="61">
        <v>4.5</v>
      </c>
      <c r="E47" s="62" t="s">
        <v>22</v>
      </c>
      <c r="F47" s="58">
        <v>2</v>
      </c>
      <c r="G47" s="63">
        <f t="shared" si="9"/>
        <v>6.5</v>
      </c>
      <c r="H47" s="59">
        <f>$H$44</f>
        <v>689</v>
      </c>
      <c r="I47" s="244"/>
      <c r="J47" s="59">
        <f t="shared" si="10"/>
        <v>276</v>
      </c>
      <c r="K47" s="244"/>
      <c r="L47" s="59">
        <f t="shared" si="11"/>
        <v>1379</v>
      </c>
      <c r="M47" s="60">
        <f t="shared" si="1"/>
        <v>15444</v>
      </c>
      <c r="N47" s="60">
        <f t="shared" si="2"/>
        <v>15113</v>
      </c>
      <c r="O47" s="60">
        <f t="shared" si="3"/>
        <v>15031</v>
      </c>
      <c r="P47" s="60">
        <f t="shared" si="4"/>
        <v>14782</v>
      </c>
      <c r="Q47" s="60">
        <f t="shared" si="5"/>
        <v>14617</v>
      </c>
      <c r="R47" s="60">
        <f t="shared" si="6"/>
        <v>14286</v>
      </c>
      <c r="S47" s="60">
        <f t="shared" si="7"/>
        <v>14038</v>
      </c>
      <c r="T47" s="60">
        <f t="shared" si="8"/>
        <v>13790</v>
      </c>
    </row>
    <row r="48" spans="1:20" ht="18" customHeight="1" x14ac:dyDescent="0.15">
      <c r="A48" s="53" t="s">
        <v>294</v>
      </c>
      <c r="B48" s="56" t="s">
        <v>495</v>
      </c>
      <c r="C48" s="57" t="s">
        <v>496</v>
      </c>
      <c r="D48" s="61">
        <v>4.5</v>
      </c>
      <c r="E48" s="62" t="s">
        <v>22</v>
      </c>
      <c r="F48" s="58">
        <v>2.5</v>
      </c>
      <c r="G48" s="63">
        <f t="shared" si="9"/>
        <v>7</v>
      </c>
      <c r="H48" s="59">
        <f>$H$44</f>
        <v>689</v>
      </c>
      <c r="I48" s="244"/>
      <c r="J48" s="59">
        <f t="shared" si="10"/>
        <v>345</v>
      </c>
      <c r="K48" s="244"/>
      <c r="L48" s="59">
        <f t="shared" si="11"/>
        <v>1465</v>
      </c>
      <c r="M48" s="60">
        <f t="shared" si="1"/>
        <v>16408</v>
      </c>
      <c r="N48" s="60">
        <f t="shared" si="2"/>
        <v>16056</v>
      </c>
      <c r="O48" s="60">
        <f t="shared" si="3"/>
        <v>15968</v>
      </c>
      <c r="P48" s="60">
        <f t="shared" si="4"/>
        <v>15704</v>
      </c>
      <c r="Q48" s="60">
        <f t="shared" si="5"/>
        <v>15529</v>
      </c>
      <c r="R48" s="60">
        <f t="shared" si="6"/>
        <v>15177</v>
      </c>
      <c r="S48" s="60">
        <f t="shared" si="7"/>
        <v>14913</v>
      </c>
      <c r="T48" s="60">
        <f t="shared" si="8"/>
        <v>14650</v>
      </c>
    </row>
    <row r="49" spans="1:20" ht="18" customHeight="1" x14ac:dyDescent="0.15">
      <c r="A49" s="53" t="s">
        <v>299</v>
      </c>
      <c r="B49" s="56" t="s">
        <v>495</v>
      </c>
      <c r="C49" s="57" t="s">
        <v>496</v>
      </c>
      <c r="D49" s="61">
        <v>5</v>
      </c>
      <c r="E49" s="62" t="s">
        <v>22</v>
      </c>
      <c r="F49" s="58">
        <v>0.5</v>
      </c>
      <c r="G49" s="63">
        <f t="shared" si="9"/>
        <v>5.5</v>
      </c>
      <c r="H49" s="59">
        <f>'基本（介護無）・単一'!L13</f>
        <v>758</v>
      </c>
      <c r="I49" s="244"/>
      <c r="J49" s="59">
        <f t="shared" si="10"/>
        <v>69</v>
      </c>
      <c r="K49" s="244"/>
      <c r="L49" s="59">
        <f t="shared" si="11"/>
        <v>1223</v>
      </c>
      <c r="M49" s="60">
        <f t="shared" si="1"/>
        <v>13697</v>
      </c>
      <c r="N49" s="60">
        <f t="shared" si="2"/>
        <v>13404</v>
      </c>
      <c r="O49" s="60">
        <f t="shared" si="3"/>
        <v>13330</v>
      </c>
      <c r="P49" s="60">
        <f t="shared" si="4"/>
        <v>13110</v>
      </c>
      <c r="Q49" s="60">
        <f t="shared" si="5"/>
        <v>12963</v>
      </c>
      <c r="R49" s="60">
        <f t="shared" si="6"/>
        <v>12670</v>
      </c>
      <c r="S49" s="60">
        <f t="shared" si="7"/>
        <v>12450</v>
      </c>
      <c r="T49" s="60">
        <f t="shared" si="8"/>
        <v>12230</v>
      </c>
    </row>
    <row r="50" spans="1:20" ht="18" customHeight="1" x14ac:dyDescent="0.15">
      <c r="A50" s="53" t="s">
        <v>302</v>
      </c>
      <c r="B50" s="56" t="s">
        <v>495</v>
      </c>
      <c r="C50" s="57" t="s">
        <v>496</v>
      </c>
      <c r="D50" s="61">
        <v>5</v>
      </c>
      <c r="E50" s="62" t="s">
        <v>22</v>
      </c>
      <c r="F50" s="58">
        <v>1</v>
      </c>
      <c r="G50" s="63">
        <f t="shared" si="9"/>
        <v>6</v>
      </c>
      <c r="H50" s="59">
        <f>$H$49</f>
        <v>758</v>
      </c>
      <c r="I50" s="244"/>
      <c r="J50" s="59">
        <f t="shared" si="10"/>
        <v>138</v>
      </c>
      <c r="K50" s="244"/>
      <c r="L50" s="59">
        <f t="shared" si="11"/>
        <v>1310</v>
      </c>
      <c r="M50" s="60">
        <f t="shared" si="1"/>
        <v>14672</v>
      </c>
      <c r="N50" s="60">
        <f t="shared" si="2"/>
        <v>14357</v>
      </c>
      <c r="O50" s="60">
        <f t="shared" si="3"/>
        <v>14279</v>
      </c>
      <c r="P50" s="60">
        <f t="shared" si="4"/>
        <v>14043</v>
      </c>
      <c r="Q50" s="60">
        <f t="shared" si="5"/>
        <v>13886</v>
      </c>
      <c r="R50" s="60">
        <f t="shared" si="6"/>
        <v>13571</v>
      </c>
      <c r="S50" s="60">
        <f t="shared" si="7"/>
        <v>13335</v>
      </c>
      <c r="T50" s="60">
        <f t="shared" si="8"/>
        <v>13100</v>
      </c>
    </row>
    <row r="51" spans="1:20" ht="18" customHeight="1" x14ac:dyDescent="0.15">
      <c r="A51" s="53" t="s">
        <v>306</v>
      </c>
      <c r="B51" s="56" t="s">
        <v>495</v>
      </c>
      <c r="C51" s="57" t="s">
        <v>496</v>
      </c>
      <c r="D51" s="61">
        <v>5</v>
      </c>
      <c r="E51" s="62" t="s">
        <v>22</v>
      </c>
      <c r="F51" s="58">
        <v>1.5</v>
      </c>
      <c r="G51" s="63">
        <f t="shared" si="9"/>
        <v>6.5</v>
      </c>
      <c r="H51" s="59">
        <f>$H$49</f>
        <v>758</v>
      </c>
      <c r="I51" s="244"/>
      <c r="J51" s="59">
        <f t="shared" si="10"/>
        <v>207</v>
      </c>
      <c r="K51" s="244"/>
      <c r="L51" s="59">
        <f t="shared" si="11"/>
        <v>1396</v>
      </c>
      <c r="M51" s="60">
        <f t="shared" si="1"/>
        <v>15635</v>
      </c>
      <c r="N51" s="60">
        <f t="shared" si="2"/>
        <v>15300</v>
      </c>
      <c r="O51" s="60">
        <f t="shared" si="3"/>
        <v>15216</v>
      </c>
      <c r="P51" s="60">
        <f t="shared" si="4"/>
        <v>14965</v>
      </c>
      <c r="Q51" s="60">
        <f t="shared" si="5"/>
        <v>14797</v>
      </c>
      <c r="R51" s="60">
        <f t="shared" si="6"/>
        <v>14462</v>
      </c>
      <c r="S51" s="60">
        <f t="shared" si="7"/>
        <v>14211</v>
      </c>
      <c r="T51" s="60">
        <f t="shared" si="8"/>
        <v>13960</v>
      </c>
    </row>
    <row r="52" spans="1:20" ht="18" customHeight="1" x14ac:dyDescent="0.15">
      <c r="A52" s="53" t="s">
        <v>309</v>
      </c>
      <c r="B52" s="56" t="s">
        <v>495</v>
      </c>
      <c r="C52" s="57" t="s">
        <v>496</v>
      </c>
      <c r="D52" s="61">
        <v>5</v>
      </c>
      <c r="E52" s="62" t="s">
        <v>22</v>
      </c>
      <c r="F52" s="58">
        <v>2</v>
      </c>
      <c r="G52" s="63">
        <f t="shared" si="9"/>
        <v>7</v>
      </c>
      <c r="H52" s="59">
        <f>$H$49</f>
        <v>758</v>
      </c>
      <c r="I52" s="244"/>
      <c r="J52" s="59">
        <f t="shared" si="10"/>
        <v>276</v>
      </c>
      <c r="K52" s="244"/>
      <c r="L52" s="59">
        <f t="shared" si="11"/>
        <v>1482</v>
      </c>
      <c r="M52" s="60">
        <f t="shared" si="1"/>
        <v>16598</v>
      </c>
      <c r="N52" s="60">
        <f t="shared" si="2"/>
        <v>16242</v>
      </c>
      <c r="O52" s="60">
        <f t="shared" si="3"/>
        <v>16153</v>
      </c>
      <c r="P52" s="60">
        <f t="shared" si="4"/>
        <v>15887</v>
      </c>
      <c r="Q52" s="60">
        <f t="shared" si="5"/>
        <v>15709</v>
      </c>
      <c r="R52" s="60">
        <f t="shared" si="6"/>
        <v>15353</v>
      </c>
      <c r="S52" s="60">
        <f t="shared" si="7"/>
        <v>15086</v>
      </c>
      <c r="T52" s="60">
        <f t="shared" si="8"/>
        <v>14820</v>
      </c>
    </row>
    <row r="53" spans="1:20" ht="18" customHeight="1" x14ac:dyDescent="0.15">
      <c r="A53" s="53" t="s">
        <v>313</v>
      </c>
      <c r="B53" s="56" t="s">
        <v>495</v>
      </c>
      <c r="C53" s="57" t="s">
        <v>496</v>
      </c>
      <c r="D53" s="61">
        <v>5</v>
      </c>
      <c r="E53" s="62" t="s">
        <v>22</v>
      </c>
      <c r="F53" s="58">
        <v>2.5</v>
      </c>
      <c r="G53" s="63">
        <f t="shared" si="9"/>
        <v>7.5</v>
      </c>
      <c r="H53" s="59">
        <f>$H$49</f>
        <v>758</v>
      </c>
      <c r="I53" s="244"/>
      <c r="J53" s="59">
        <f t="shared" si="10"/>
        <v>345</v>
      </c>
      <c r="K53" s="244"/>
      <c r="L53" s="59">
        <f t="shared" si="11"/>
        <v>1568</v>
      </c>
      <c r="M53" s="60">
        <f t="shared" si="1"/>
        <v>17561</v>
      </c>
      <c r="N53" s="60">
        <f t="shared" si="2"/>
        <v>17185</v>
      </c>
      <c r="O53" s="60">
        <f t="shared" si="3"/>
        <v>17091</v>
      </c>
      <c r="P53" s="60">
        <f t="shared" si="4"/>
        <v>16808</v>
      </c>
      <c r="Q53" s="60">
        <f t="shared" si="5"/>
        <v>16620</v>
      </c>
      <c r="R53" s="60">
        <f t="shared" si="6"/>
        <v>16244</v>
      </c>
      <c r="S53" s="60">
        <f t="shared" si="7"/>
        <v>15962</v>
      </c>
      <c r="T53" s="60">
        <f t="shared" si="8"/>
        <v>15680</v>
      </c>
    </row>
    <row r="54" spans="1:20" ht="18" customHeight="1" x14ac:dyDescent="0.15">
      <c r="A54" s="53" t="s">
        <v>315</v>
      </c>
      <c r="B54" s="56" t="s">
        <v>495</v>
      </c>
      <c r="C54" s="57" t="s">
        <v>496</v>
      </c>
      <c r="D54" s="61">
        <v>5.5</v>
      </c>
      <c r="E54" s="62" t="s">
        <v>22</v>
      </c>
      <c r="F54" s="58">
        <v>0.5</v>
      </c>
      <c r="G54" s="63">
        <f t="shared" si="9"/>
        <v>6</v>
      </c>
      <c r="H54" s="59">
        <f>'基本（介護無）・単一'!L14</f>
        <v>827</v>
      </c>
      <c r="I54" s="244"/>
      <c r="J54" s="59">
        <f t="shared" si="10"/>
        <v>69</v>
      </c>
      <c r="K54" s="244"/>
      <c r="L54" s="59">
        <f t="shared" si="11"/>
        <v>1327</v>
      </c>
      <c r="M54" s="60">
        <f t="shared" si="1"/>
        <v>14862</v>
      </c>
      <c r="N54" s="60">
        <f t="shared" si="2"/>
        <v>14543</v>
      </c>
      <c r="O54" s="60">
        <f t="shared" si="3"/>
        <v>14464</v>
      </c>
      <c r="P54" s="60">
        <f t="shared" si="4"/>
        <v>14225</v>
      </c>
      <c r="Q54" s="60">
        <f t="shared" si="5"/>
        <v>14066</v>
      </c>
      <c r="R54" s="60">
        <f t="shared" si="6"/>
        <v>13747</v>
      </c>
      <c r="S54" s="60">
        <f t="shared" si="7"/>
        <v>13508</v>
      </c>
      <c r="T54" s="60">
        <f t="shared" si="8"/>
        <v>13270</v>
      </c>
    </row>
    <row r="55" spans="1:20" ht="18" customHeight="1" x14ac:dyDescent="0.15">
      <c r="A55" s="53" t="s">
        <v>319</v>
      </c>
      <c r="B55" s="56" t="s">
        <v>495</v>
      </c>
      <c r="C55" s="57" t="s">
        <v>496</v>
      </c>
      <c r="D55" s="61">
        <v>5.5</v>
      </c>
      <c r="E55" s="62" t="s">
        <v>22</v>
      </c>
      <c r="F55" s="58">
        <v>1</v>
      </c>
      <c r="G55" s="63">
        <f t="shared" si="9"/>
        <v>6.5</v>
      </c>
      <c r="H55" s="59">
        <f>$H$54</f>
        <v>827</v>
      </c>
      <c r="I55" s="244"/>
      <c r="J55" s="59">
        <f t="shared" si="10"/>
        <v>138</v>
      </c>
      <c r="K55" s="244"/>
      <c r="L55" s="59">
        <f t="shared" si="11"/>
        <v>1414</v>
      </c>
      <c r="M55" s="60">
        <f t="shared" si="1"/>
        <v>15836</v>
      </c>
      <c r="N55" s="60">
        <f t="shared" si="2"/>
        <v>15497</v>
      </c>
      <c r="O55" s="60">
        <f t="shared" si="3"/>
        <v>15412</v>
      </c>
      <c r="P55" s="60">
        <f t="shared" si="4"/>
        <v>15158</v>
      </c>
      <c r="Q55" s="60">
        <f t="shared" si="5"/>
        <v>14988</v>
      </c>
      <c r="R55" s="60">
        <f t="shared" si="6"/>
        <v>14649</v>
      </c>
      <c r="S55" s="60">
        <f t="shared" si="7"/>
        <v>14394</v>
      </c>
      <c r="T55" s="60">
        <f t="shared" si="8"/>
        <v>14140</v>
      </c>
    </row>
    <row r="56" spans="1:20" ht="18" customHeight="1" x14ac:dyDescent="0.15">
      <c r="A56" s="53" t="s">
        <v>322</v>
      </c>
      <c r="B56" s="56" t="s">
        <v>495</v>
      </c>
      <c r="C56" s="57" t="s">
        <v>496</v>
      </c>
      <c r="D56" s="61">
        <v>5.5</v>
      </c>
      <c r="E56" s="62" t="s">
        <v>22</v>
      </c>
      <c r="F56" s="58">
        <v>1.5</v>
      </c>
      <c r="G56" s="63">
        <f t="shared" si="9"/>
        <v>7</v>
      </c>
      <c r="H56" s="59">
        <f>$H$54</f>
        <v>827</v>
      </c>
      <c r="I56" s="244"/>
      <c r="J56" s="59">
        <f t="shared" si="10"/>
        <v>207</v>
      </c>
      <c r="K56" s="244"/>
      <c r="L56" s="59">
        <f t="shared" si="11"/>
        <v>1500</v>
      </c>
      <c r="M56" s="60">
        <f t="shared" si="1"/>
        <v>16800</v>
      </c>
      <c r="N56" s="60">
        <f t="shared" si="2"/>
        <v>16440</v>
      </c>
      <c r="O56" s="60">
        <f t="shared" si="3"/>
        <v>16350</v>
      </c>
      <c r="P56" s="60">
        <f t="shared" si="4"/>
        <v>16080</v>
      </c>
      <c r="Q56" s="60">
        <f t="shared" si="5"/>
        <v>15900</v>
      </c>
      <c r="R56" s="60">
        <f t="shared" si="6"/>
        <v>15540</v>
      </c>
      <c r="S56" s="60">
        <f t="shared" si="7"/>
        <v>15270</v>
      </c>
      <c r="T56" s="60">
        <f t="shared" si="8"/>
        <v>15000</v>
      </c>
    </row>
    <row r="57" spans="1:20" ht="18" customHeight="1" x14ac:dyDescent="0.15">
      <c r="A57" s="53" t="s">
        <v>326</v>
      </c>
      <c r="B57" s="56" t="s">
        <v>495</v>
      </c>
      <c r="C57" s="57" t="s">
        <v>496</v>
      </c>
      <c r="D57" s="61">
        <v>5.5</v>
      </c>
      <c r="E57" s="62" t="s">
        <v>22</v>
      </c>
      <c r="F57" s="58">
        <v>2</v>
      </c>
      <c r="G57" s="63">
        <f t="shared" si="9"/>
        <v>7.5</v>
      </c>
      <c r="H57" s="59">
        <f>$H$54</f>
        <v>827</v>
      </c>
      <c r="I57" s="244"/>
      <c r="J57" s="59">
        <f t="shared" si="10"/>
        <v>276</v>
      </c>
      <c r="K57" s="244"/>
      <c r="L57" s="59">
        <f t="shared" si="11"/>
        <v>1586</v>
      </c>
      <c r="M57" s="60">
        <f t="shared" si="1"/>
        <v>17763</v>
      </c>
      <c r="N57" s="60">
        <f t="shared" si="2"/>
        <v>17382</v>
      </c>
      <c r="O57" s="60">
        <f t="shared" si="3"/>
        <v>17287</v>
      </c>
      <c r="P57" s="60">
        <f t="shared" si="4"/>
        <v>17001</v>
      </c>
      <c r="Q57" s="60">
        <f t="shared" si="5"/>
        <v>16811</v>
      </c>
      <c r="R57" s="60">
        <f t="shared" si="6"/>
        <v>16430</v>
      </c>
      <c r="S57" s="60">
        <f t="shared" si="7"/>
        <v>16145</v>
      </c>
      <c r="T57" s="60">
        <f t="shared" si="8"/>
        <v>15860</v>
      </c>
    </row>
    <row r="58" spans="1:20" ht="18" customHeight="1" x14ac:dyDescent="0.15">
      <c r="A58" s="53" t="s">
        <v>329</v>
      </c>
      <c r="B58" s="56" t="s">
        <v>495</v>
      </c>
      <c r="C58" s="57" t="s">
        <v>496</v>
      </c>
      <c r="D58" s="61">
        <v>5.5</v>
      </c>
      <c r="E58" s="62" t="s">
        <v>22</v>
      </c>
      <c r="F58" s="58">
        <v>2.5</v>
      </c>
      <c r="G58" s="63">
        <f t="shared" si="9"/>
        <v>8</v>
      </c>
      <c r="H58" s="59">
        <f>$H$54</f>
        <v>827</v>
      </c>
      <c r="I58" s="244"/>
      <c r="J58" s="59">
        <f t="shared" si="10"/>
        <v>345</v>
      </c>
      <c r="K58" s="244"/>
      <c r="L58" s="59">
        <f t="shared" si="11"/>
        <v>1672</v>
      </c>
      <c r="M58" s="60">
        <f t="shared" si="1"/>
        <v>18726</v>
      </c>
      <c r="N58" s="60">
        <f t="shared" si="2"/>
        <v>18325</v>
      </c>
      <c r="O58" s="60">
        <f t="shared" si="3"/>
        <v>18224</v>
      </c>
      <c r="P58" s="60">
        <f t="shared" si="4"/>
        <v>17923</v>
      </c>
      <c r="Q58" s="60">
        <f t="shared" si="5"/>
        <v>17723</v>
      </c>
      <c r="R58" s="60">
        <f t="shared" si="6"/>
        <v>17321</v>
      </c>
      <c r="S58" s="60">
        <f t="shared" si="7"/>
        <v>17020</v>
      </c>
      <c r="T58" s="60">
        <f t="shared" si="8"/>
        <v>16720</v>
      </c>
    </row>
    <row r="59" spans="1:20" ht="18" customHeight="1" x14ac:dyDescent="0.15">
      <c r="A59" s="53" t="s">
        <v>333</v>
      </c>
      <c r="B59" s="56" t="s">
        <v>495</v>
      </c>
      <c r="C59" s="57" t="s">
        <v>496</v>
      </c>
      <c r="D59" s="61">
        <v>6</v>
      </c>
      <c r="E59" s="62" t="s">
        <v>22</v>
      </c>
      <c r="F59" s="58">
        <v>0.5</v>
      </c>
      <c r="G59" s="63">
        <f t="shared" si="9"/>
        <v>6.5</v>
      </c>
      <c r="H59" s="59">
        <f>'基本（介護無）・単一'!L15</f>
        <v>896</v>
      </c>
      <c r="I59" s="244"/>
      <c r="J59" s="59">
        <f t="shared" si="10"/>
        <v>69</v>
      </c>
      <c r="K59" s="244"/>
      <c r="L59" s="59">
        <f t="shared" si="11"/>
        <v>1430</v>
      </c>
      <c r="M59" s="60">
        <f t="shared" si="1"/>
        <v>16016</v>
      </c>
      <c r="N59" s="60">
        <f t="shared" si="2"/>
        <v>15672</v>
      </c>
      <c r="O59" s="60">
        <f t="shared" si="3"/>
        <v>15587</v>
      </c>
      <c r="P59" s="60">
        <f t="shared" si="4"/>
        <v>15329</v>
      </c>
      <c r="Q59" s="60">
        <f t="shared" si="5"/>
        <v>15158</v>
      </c>
      <c r="R59" s="60">
        <f t="shared" si="6"/>
        <v>14814</v>
      </c>
      <c r="S59" s="60">
        <f t="shared" si="7"/>
        <v>14557</v>
      </c>
      <c r="T59" s="60">
        <f t="shared" si="8"/>
        <v>14300</v>
      </c>
    </row>
    <row r="60" spans="1:20" ht="18" customHeight="1" x14ac:dyDescent="0.15">
      <c r="A60" s="53" t="s">
        <v>337</v>
      </c>
      <c r="B60" s="56" t="s">
        <v>495</v>
      </c>
      <c r="C60" s="57" t="s">
        <v>496</v>
      </c>
      <c r="D60" s="61">
        <v>6</v>
      </c>
      <c r="E60" s="62" t="s">
        <v>22</v>
      </c>
      <c r="F60" s="58">
        <v>1</v>
      </c>
      <c r="G60" s="63">
        <f t="shared" si="9"/>
        <v>7</v>
      </c>
      <c r="H60" s="59">
        <f>$H$59</f>
        <v>896</v>
      </c>
      <c r="I60" s="244"/>
      <c r="J60" s="59">
        <f t="shared" si="10"/>
        <v>138</v>
      </c>
      <c r="K60" s="244"/>
      <c r="L60" s="59">
        <f t="shared" si="11"/>
        <v>1517</v>
      </c>
      <c r="M60" s="60">
        <f t="shared" si="1"/>
        <v>16990</v>
      </c>
      <c r="N60" s="60">
        <f t="shared" si="2"/>
        <v>16626</v>
      </c>
      <c r="O60" s="60">
        <f t="shared" si="3"/>
        <v>16535</v>
      </c>
      <c r="P60" s="60">
        <f t="shared" si="4"/>
        <v>16262</v>
      </c>
      <c r="Q60" s="60">
        <f t="shared" si="5"/>
        <v>16080</v>
      </c>
      <c r="R60" s="60">
        <f t="shared" si="6"/>
        <v>15716</v>
      </c>
      <c r="S60" s="60">
        <f t="shared" si="7"/>
        <v>15443</v>
      </c>
      <c r="T60" s="60">
        <f t="shared" si="8"/>
        <v>15170</v>
      </c>
    </row>
    <row r="61" spans="1:20" ht="18" customHeight="1" x14ac:dyDescent="0.15">
      <c r="A61" s="53" t="s">
        <v>341</v>
      </c>
      <c r="B61" s="56" t="s">
        <v>495</v>
      </c>
      <c r="C61" s="57" t="s">
        <v>496</v>
      </c>
      <c r="D61" s="61">
        <v>6</v>
      </c>
      <c r="E61" s="62" t="s">
        <v>22</v>
      </c>
      <c r="F61" s="58">
        <v>1.5</v>
      </c>
      <c r="G61" s="63">
        <f t="shared" si="9"/>
        <v>7.5</v>
      </c>
      <c r="H61" s="59">
        <f>$H$59</f>
        <v>896</v>
      </c>
      <c r="I61" s="244"/>
      <c r="J61" s="59">
        <f t="shared" si="10"/>
        <v>207</v>
      </c>
      <c r="K61" s="244"/>
      <c r="L61" s="59">
        <f t="shared" si="11"/>
        <v>1603</v>
      </c>
      <c r="M61" s="60">
        <f t="shared" si="1"/>
        <v>17953</v>
      </c>
      <c r="N61" s="60">
        <f t="shared" si="2"/>
        <v>17568</v>
      </c>
      <c r="O61" s="60">
        <f t="shared" si="3"/>
        <v>17472</v>
      </c>
      <c r="P61" s="60">
        <f t="shared" si="4"/>
        <v>17184</v>
      </c>
      <c r="Q61" s="60">
        <f t="shared" si="5"/>
        <v>16991</v>
      </c>
      <c r="R61" s="60">
        <f t="shared" si="6"/>
        <v>16607</v>
      </c>
      <c r="S61" s="60">
        <f t="shared" si="7"/>
        <v>16318</v>
      </c>
      <c r="T61" s="60">
        <f t="shared" si="8"/>
        <v>16030</v>
      </c>
    </row>
    <row r="62" spans="1:20" ht="18" customHeight="1" x14ac:dyDescent="0.15">
      <c r="A62" s="53" t="s">
        <v>345</v>
      </c>
      <c r="B62" s="56" t="s">
        <v>495</v>
      </c>
      <c r="C62" s="57" t="s">
        <v>496</v>
      </c>
      <c r="D62" s="61">
        <v>6</v>
      </c>
      <c r="E62" s="62" t="s">
        <v>22</v>
      </c>
      <c r="F62" s="58">
        <v>2</v>
      </c>
      <c r="G62" s="63">
        <f t="shared" si="9"/>
        <v>8</v>
      </c>
      <c r="H62" s="59">
        <f>$H$59</f>
        <v>896</v>
      </c>
      <c r="I62" s="244"/>
      <c r="J62" s="59">
        <f t="shared" si="10"/>
        <v>276</v>
      </c>
      <c r="K62" s="244"/>
      <c r="L62" s="59">
        <f t="shared" si="11"/>
        <v>1689</v>
      </c>
      <c r="M62" s="60">
        <f t="shared" si="1"/>
        <v>18916</v>
      </c>
      <c r="N62" s="60">
        <f t="shared" si="2"/>
        <v>18511</v>
      </c>
      <c r="O62" s="60">
        <f t="shared" si="3"/>
        <v>18410</v>
      </c>
      <c r="P62" s="60">
        <f t="shared" si="4"/>
        <v>18106</v>
      </c>
      <c r="Q62" s="60">
        <f t="shared" si="5"/>
        <v>17903</v>
      </c>
      <c r="R62" s="60">
        <f t="shared" si="6"/>
        <v>17498</v>
      </c>
      <c r="S62" s="60">
        <f t="shared" si="7"/>
        <v>17194</v>
      </c>
      <c r="T62" s="60">
        <f t="shared" si="8"/>
        <v>16890</v>
      </c>
    </row>
    <row r="63" spans="1:20" ht="18" customHeight="1" x14ac:dyDescent="0.15">
      <c r="A63" s="53" t="s">
        <v>349</v>
      </c>
      <c r="B63" s="56" t="s">
        <v>495</v>
      </c>
      <c r="C63" s="57" t="s">
        <v>496</v>
      </c>
      <c r="D63" s="61">
        <v>6</v>
      </c>
      <c r="E63" s="62" t="s">
        <v>22</v>
      </c>
      <c r="F63" s="58">
        <v>2.5</v>
      </c>
      <c r="G63" s="63">
        <f t="shared" si="9"/>
        <v>8.5</v>
      </c>
      <c r="H63" s="59">
        <f>$H$59</f>
        <v>896</v>
      </c>
      <c r="I63" s="244"/>
      <c r="J63" s="59">
        <f t="shared" si="10"/>
        <v>345</v>
      </c>
      <c r="K63" s="244"/>
      <c r="L63" s="59">
        <f t="shared" si="11"/>
        <v>1775</v>
      </c>
      <c r="M63" s="60">
        <f t="shared" si="1"/>
        <v>19880</v>
      </c>
      <c r="N63" s="60">
        <f t="shared" si="2"/>
        <v>19454</v>
      </c>
      <c r="O63" s="60">
        <f t="shared" si="3"/>
        <v>19347</v>
      </c>
      <c r="P63" s="60">
        <f t="shared" si="4"/>
        <v>19028</v>
      </c>
      <c r="Q63" s="60">
        <f t="shared" si="5"/>
        <v>18815</v>
      </c>
      <c r="R63" s="60">
        <f t="shared" si="6"/>
        <v>18389</v>
      </c>
      <c r="S63" s="60">
        <f t="shared" si="7"/>
        <v>18069</v>
      </c>
      <c r="T63" s="60">
        <f t="shared" si="8"/>
        <v>17750</v>
      </c>
    </row>
    <row r="64" spans="1:20" ht="18" customHeight="1" x14ac:dyDescent="0.15">
      <c r="A64" s="53" t="s">
        <v>353</v>
      </c>
      <c r="B64" s="56" t="s">
        <v>495</v>
      </c>
      <c r="C64" s="57" t="s">
        <v>496</v>
      </c>
      <c r="D64" s="61">
        <v>6.5</v>
      </c>
      <c r="E64" s="62" t="s">
        <v>22</v>
      </c>
      <c r="F64" s="58">
        <v>0.5</v>
      </c>
      <c r="G64" s="63">
        <f t="shared" si="9"/>
        <v>7</v>
      </c>
      <c r="H64" s="59">
        <f>'基本（介護無）・単一'!L16</f>
        <v>965</v>
      </c>
      <c r="I64" s="244"/>
      <c r="J64" s="59">
        <f t="shared" si="10"/>
        <v>69</v>
      </c>
      <c r="K64" s="244"/>
      <c r="L64" s="59">
        <f t="shared" si="11"/>
        <v>1534</v>
      </c>
      <c r="M64" s="60">
        <f t="shared" si="1"/>
        <v>17180</v>
      </c>
      <c r="N64" s="60">
        <f t="shared" si="2"/>
        <v>16812</v>
      </c>
      <c r="O64" s="60">
        <f t="shared" si="3"/>
        <v>16720</v>
      </c>
      <c r="P64" s="60">
        <f t="shared" si="4"/>
        <v>16444</v>
      </c>
      <c r="Q64" s="60">
        <f t="shared" si="5"/>
        <v>16260</v>
      </c>
      <c r="R64" s="60">
        <f t="shared" si="6"/>
        <v>15892</v>
      </c>
      <c r="S64" s="60">
        <f t="shared" si="7"/>
        <v>15616</v>
      </c>
      <c r="T64" s="60">
        <f t="shared" si="8"/>
        <v>15340</v>
      </c>
    </row>
    <row r="65" spans="1:20" ht="18" customHeight="1" x14ac:dyDescent="0.15">
      <c r="A65" s="53" t="s">
        <v>357</v>
      </c>
      <c r="B65" s="56" t="s">
        <v>495</v>
      </c>
      <c r="C65" s="57" t="s">
        <v>496</v>
      </c>
      <c r="D65" s="61">
        <v>6.5</v>
      </c>
      <c r="E65" s="62" t="s">
        <v>22</v>
      </c>
      <c r="F65" s="58">
        <v>1</v>
      </c>
      <c r="G65" s="63">
        <f t="shared" si="9"/>
        <v>7.5</v>
      </c>
      <c r="H65" s="59">
        <f>$H$64</f>
        <v>965</v>
      </c>
      <c r="I65" s="244"/>
      <c r="J65" s="59">
        <f t="shared" si="10"/>
        <v>138</v>
      </c>
      <c r="K65" s="244"/>
      <c r="L65" s="59">
        <f t="shared" si="11"/>
        <v>1621</v>
      </c>
      <c r="M65" s="60">
        <f t="shared" si="1"/>
        <v>18155</v>
      </c>
      <c r="N65" s="60">
        <f t="shared" si="2"/>
        <v>17766</v>
      </c>
      <c r="O65" s="60">
        <f t="shared" si="3"/>
        <v>17668</v>
      </c>
      <c r="P65" s="60">
        <f t="shared" si="4"/>
        <v>17377</v>
      </c>
      <c r="Q65" s="60">
        <f t="shared" si="5"/>
        <v>17182</v>
      </c>
      <c r="R65" s="60">
        <f t="shared" si="6"/>
        <v>16793</v>
      </c>
      <c r="S65" s="60">
        <f t="shared" si="7"/>
        <v>16501</v>
      </c>
      <c r="T65" s="60">
        <f t="shared" si="8"/>
        <v>16210</v>
      </c>
    </row>
    <row r="66" spans="1:20" ht="18" customHeight="1" x14ac:dyDescent="0.15">
      <c r="A66" s="53" t="s">
        <v>361</v>
      </c>
      <c r="B66" s="56" t="s">
        <v>495</v>
      </c>
      <c r="C66" s="57" t="s">
        <v>496</v>
      </c>
      <c r="D66" s="61">
        <v>6.5</v>
      </c>
      <c r="E66" s="62" t="s">
        <v>22</v>
      </c>
      <c r="F66" s="58">
        <v>1.5</v>
      </c>
      <c r="G66" s="63">
        <f t="shared" si="9"/>
        <v>8</v>
      </c>
      <c r="H66" s="59">
        <f>$H$64</f>
        <v>965</v>
      </c>
      <c r="I66" s="244"/>
      <c r="J66" s="59">
        <f t="shared" si="10"/>
        <v>207</v>
      </c>
      <c r="K66" s="244"/>
      <c r="L66" s="59">
        <f t="shared" si="11"/>
        <v>1707</v>
      </c>
      <c r="M66" s="60">
        <f t="shared" si="1"/>
        <v>19118</v>
      </c>
      <c r="N66" s="60">
        <f t="shared" si="2"/>
        <v>18708</v>
      </c>
      <c r="O66" s="60">
        <f t="shared" si="3"/>
        <v>18606</v>
      </c>
      <c r="P66" s="60">
        <f t="shared" si="4"/>
        <v>18299</v>
      </c>
      <c r="Q66" s="60">
        <f t="shared" si="5"/>
        <v>18094</v>
      </c>
      <c r="R66" s="60">
        <f t="shared" si="6"/>
        <v>17684</v>
      </c>
      <c r="S66" s="60">
        <f t="shared" si="7"/>
        <v>17377</v>
      </c>
      <c r="T66" s="60">
        <f t="shared" si="8"/>
        <v>17070</v>
      </c>
    </row>
    <row r="67" spans="1:20" ht="18" customHeight="1" x14ac:dyDescent="0.15">
      <c r="A67" s="53" t="s">
        <v>365</v>
      </c>
      <c r="B67" s="56" t="s">
        <v>495</v>
      </c>
      <c r="C67" s="57" t="s">
        <v>496</v>
      </c>
      <c r="D67" s="61">
        <v>6.5</v>
      </c>
      <c r="E67" s="62" t="s">
        <v>22</v>
      </c>
      <c r="F67" s="58">
        <v>2</v>
      </c>
      <c r="G67" s="63">
        <f t="shared" si="9"/>
        <v>8.5</v>
      </c>
      <c r="H67" s="59">
        <f>$H$64</f>
        <v>965</v>
      </c>
      <c r="I67" s="244"/>
      <c r="J67" s="59">
        <f t="shared" si="10"/>
        <v>276</v>
      </c>
      <c r="K67" s="244"/>
      <c r="L67" s="59">
        <f t="shared" si="11"/>
        <v>1793</v>
      </c>
      <c r="M67" s="60">
        <f t="shared" si="1"/>
        <v>20081</v>
      </c>
      <c r="N67" s="60">
        <f t="shared" si="2"/>
        <v>19651</v>
      </c>
      <c r="O67" s="60">
        <f t="shared" si="3"/>
        <v>19543</v>
      </c>
      <c r="P67" s="60">
        <f t="shared" si="4"/>
        <v>19220</v>
      </c>
      <c r="Q67" s="60">
        <f t="shared" si="5"/>
        <v>19005</v>
      </c>
      <c r="R67" s="60">
        <f t="shared" si="6"/>
        <v>18575</v>
      </c>
      <c r="S67" s="60">
        <f t="shared" si="7"/>
        <v>18252</v>
      </c>
      <c r="T67" s="60">
        <f t="shared" si="8"/>
        <v>17930</v>
      </c>
    </row>
    <row r="68" spans="1:20" ht="18" customHeight="1" x14ac:dyDescent="0.15">
      <c r="A68" s="53" t="s">
        <v>367</v>
      </c>
      <c r="B68" s="56" t="s">
        <v>495</v>
      </c>
      <c r="C68" s="57" t="s">
        <v>496</v>
      </c>
      <c r="D68" s="61">
        <v>6.5</v>
      </c>
      <c r="E68" s="62" t="s">
        <v>22</v>
      </c>
      <c r="F68" s="58">
        <v>2.5</v>
      </c>
      <c r="G68" s="63">
        <f t="shared" si="9"/>
        <v>9</v>
      </c>
      <c r="H68" s="59">
        <f>$H$64</f>
        <v>965</v>
      </c>
      <c r="I68" s="244"/>
      <c r="J68" s="59">
        <f t="shared" si="10"/>
        <v>345</v>
      </c>
      <c r="K68" s="244"/>
      <c r="L68" s="59">
        <f t="shared" si="11"/>
        <v>1879</v>
      </c>
      <c r="M68" s="60">
        <f t="shared" si="1"/>
        <v>21044</v>
      </c>
      <c r="N68" s="60">
        <f t="shared" si="2"/>
        <v>20593</v>
      </c>
      <c r="O68" s="60">
        <f t="shared" si="3"/>
        <v>20481</v>
      </c>
      <c r="P68" s="60">
        <f t="shared" si="4"/>
        <v>20142</v>
      </c>
      <c r="Q68" s="60">
        <f t="shared" si="5"/>
        <v>19917</v>
      </c>
      <c r="R68" s="60">
        <f t="shared" si="6"/>
        <v>19466</v>
      </c>
      <c r="S68" s="60">
        <f t="shared" si="7"/>
        <v>19128</v>
      </c>
      <c r="T68" s="60">
        <f t="shared" si="8"/>
        <v>18790</v>
      </c>
    </row>
  </sheetData>
  <sheetProtection algorithmName="SHA-512" hashValue="M4gCNGyyBmJYJ9EDIY+tpUmcwV2XHE9EeXB9MkGnPKj25pYnPYqjj5GRGITuqujrVh2QBGTaVt/ckcjsNCB17A==" saltValue="meBr4tLwgovJF8MPicGUxQ==" spinCount="100000" sheet="1" objects="1" scenarios="1"/>
  <autoFilter ref="A1:T68">
    <filterColumn colId="1" showButton="0"/>
    <filterColumn colId="2" showButton="0"/>
    <filterColumn colId="3" showButton="0"/>
    <filterColumn colId="4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0">
    <mergeCell ref="I4:I68"/>
    <mergeCell ref="K4:K68"/>
    <mergeCell ref="B1:F3"/>
    <mergeCell ref="L1:L3"/>
    <mergeCell ref="M1:T1"/>
    <mergeCell ref="G1:G3"/>
    <mergeCell ref="H1:H3"/>
    <mergeCell ref="I1:I3"/>
    <mergeCell ref="J1:J3"/>
    <mergeCell ref="K1:K3"/>
  </mergeCells>
  <phoneticPr fontId="6"/>
  <printOptions horizontalCentered="1"/>
  <pageMargins left="0.19685039370078741" right="0.19685039370078741" top="0.59055118110236227" bottom="0.59055118110236227" header="0.39370078740157483" footer="0.19685039370078741"/>
  <pageSetup paperSize="9" scale="78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view="pageBreakPreview" topLeftCell="B1" zoomScaleNormal="100" zoomScaleSheetLayoutView="100" workbookViewId="0">
      <selection activeCell="G10" sqref="G10"/>
    </sheetView>
  </sheetViews>
  <sheetFormatPr defaultColWidth="2.625" defaultRowHeight="18" customHeight="1" outlineLevelCol="1" x14ac:dyDescent="0.15"/>
  <cols>
    <col min="1" max="1" width="17.375" style="38" hidden="1" customWidth="1" outlineLevel="1"/>
    <col min="2" max="2" width="4.75" style="38" bestFit="1" customWidth="1" collapsed="1"/>
    <col min="3" max="3" width="4.75" style="38" bestFit="1" customWidth="1"/>
    <col min="4" max="4" width="5" style="38" bestFit="1" customWidth="1"/>
    <col min="5" max="5" width="4.75" style="38" bestFit="1" customWidth="1"/>
    <col min="6" max="6" width="5.875" style="38" bestFit="1" customWidth="1"/>
    <col min="7" max="7" width="6.5" style="38" bestFit="1" customWidth="1"/>
    <col min="8" max="8" width="7.875" style="38" hidden="1" customWidth="1" outlineLevel="1"/>
    <col min="9" max="9" width="6.375" style="38" hidden="1" customWidth="1" outlineLevel="1"/>
    <col min="10" max="10" width="7.625" style="38" hidden="1" customWidth="1" outlineLevel="1"/>
    <col min="11" max="11" width="6.375" style="38" hidden="1" customWidth="1" outlineLevel="1"/>
    <col min="12" max="12" width="8.375" style="38" customWidth="1" collapsed="1"/>
    <col min="13" max="20" width="10.75" style="38" customWidth="1"/>
    <col min="21" max="21" width="5.75" style="38" customWidth="1"/>
    <col min="22" max="16384" width="2.625" style="38"/>
  </cols>
  <sheetData>
    <row r="1" spans="1:20" ht="18" customHeight="1" x14ac:dyDescent="0.15">
      <c r="A1" s="53"/>
      <c r="B1" s="243" t="s">
        <v>482</v>
      </c>
      <c r="C1" s="243"/>
      <c r="D1" s="243"/>
      <c r="E1" s="243"/>
      <c r="F1" s="243"/>
      <c r="G1" s="66"/>
      <c r="H1" s="252" t="s">
        <v>483</v>
      </c>
      <c r="I1" s="246" t="s">
        <v>484</v>
      </c>
      <c r="J1" s="252" t="s">
        <v>483</v>
      </c>
      <c r="K1" s="246" t="s">
        <v>484</v>
      </c>
      <c r="L1" s="245" t="s">
        <v>485</v>
      </c>
      <c r="M1" s="243" t="s">
        <v>486</v>
      </c>
      <c r="N1" s="243"/>
      <c r="O1" s="243"/>
      <c r="P1" s="243"/>
      <c r="Q1" s="243"/>
      <c r="R1" s="243"/>
      <c r="S1" s="243"/>
      <c r="T1" s="243"/>
    </row>
    <row r="2" spans="1:20" ht="18" customHeight="1" x14ac:dyDescent="0.15">
      <c r="A2" s="53"/>
      <c r="B2" s="243"/>
      <c r="C2" s="243"/>
      <c r="D2" s="243"/>
      <c r="E2" s="243"/>
      <c r="F2" s="243"/>
      <c r="G2" s="64" t="s">
        <v>506</v>
      </c>
      <c r="H2" s="253"/>
      <c r="I2" s="247"/>
      <c r="J2" s="253"/>
      <c r="K2" s="247"/>
      <c r="L2" s="245"/>
      <c r="M2" s="54" t="s">
        <v>487</v>
      </c>
      <c r="N2" s="54" t="s">
        <v>488</v>
      </c>
      <c r="O2" s="54" t="s">
        <v>489</v>
      </c>
      <c r="P2" s="54" t="s">
        <v>490</v>
      </c>
      <c r="Q2" s="54" t="s">
        <v>491</v>
      </c>
      <c r="R2" s="54" t="s">
        <v>492</v>
      </c>
      <c r="S2" s="54" t="s">
        <v>493</v>
      </c>
      <c r="T2" s="54" t="s">
        <v>494</v>
      </c>
    </row>
    <row r="3" spans="1:20" ht="18" customHeight="1" x14ac:dyDescent="0.15">
      <c r="A3" s="53"/>
      <c r="B3" s="243"/>
      <c r="C3" s="243"/>
      <c r="D3" s="243"/>
      <c r="E3" s="243"/>
      <c r="F3" s="243"/>
      <c r="G3" s="90"/>
      <c r="H3" s="258"/>
      <c r="I3" s="259"/>
      <c r="J3" s="258"/>
      <c r="K3" s="259"/>
      <c r="L3" s="245"/>
      <c r="M3" s="55">
        <v>11.2</v>
      </c>
      <c r="N3" s="55">
        <v>10.96</v>
      </c>
      <c r="O3" s="55">
        <v>10.9</v>
      </c>
      <c r="P3" s="55">
        <v>10.72</v>
      </c>
      <c r="Q3" s="55">
        <v>10.6</v>
      </c>
      <c r="R3" s="55">
        <v>10.36</v>
      </c>
      <c r="S3" s="55">
        <v>10.18</v>
      </c>
      <c r="T3" s="55">
        <v>10</v>
      </c>
    </row>
    <row r="4" spans="1:20" ht="18" customHeight="1" x14ac:dyDescent="0.15">
      <c r="A4" s="53" t="s">
        <v>14</v>
      </c>
      <c r="B4" s="56" t="s">
        <v>495</v>
      </c>
      <c r="C4" s="87" t="s">
        <v>22</v>
      </c>
      <c r="D4" s="79">
        <v>0.5</v>
      </c>
      <c r="E4" s="80" t="s">
        <v>19</v>
      </c>
      <c r="F4" s="58">
        <v>0.5</v>
      </c>
      <c r="G4" s="63">
        <f>D4+F4</f>
        <v>1</v>
      </c>
      <c r="H4" s="59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I4" s="255">
        <v>0.25</v>
      </c>
      <c r="J4" s="59">
        <f>'基本（介護無）・複合'!M4</f>
        <v>91</v>
      </c>
      <c r="K4" s="255">
        <v>0</v>
      </c>
      <c r="L4" s="59">
        <f t="shared" ref="L4:L35" si="0">ROUND(H4*(1+$I$4),0)+ROUND(J4*(1+$K$4),0)</f>
        <v>224</v>
      </c>
      <c r="M4" s="60">
        <f t="shared" ref="M4:T13" si="1">ROUNDDOWN($L4*M$3,0)</f>
        <v>2508</v>
      </c>
      <c r="N4" s="60">
        <f t="shared" si="1"/>
        <v>2455</v>
      </c>
      <c r="O4" s="60">
        <f t="shared" si="1"/>
        <v>2441</v>
      </c>
      <c r="P4" s="60">
        <f t="shared" si="1"/>
        <v>2401</v>
      </c>
      <c r="Q4" s="60">
        <f t="shared" si="1"/>
        <v>2374</v>
      </c>
      <c r="R4" s="60">
        <f t="shared" si="1"/>
        <v>2320</v>
      </c>
      <c r="S4" s="60">
        <f t="shared" si="1"/>
        <v>2280</v>
      </c>
      <c r="T4" s="60">
        <f t="shared" si="1"/>
        <v>2240</v>
      </c>
    </row>
    <row r="5" spans="1:20" ht="18" customHeight="1" x14ac:dyDescent="0.15">
      <c r="A5" s="53" t="s">
        <v>25</v>
      </c>
      <c r="B5" s="56" t="s">
        <v>495</v>
      </c>
      <c r="C5" s="87" t="s">
        <v>22</v>
      </c>
      <c r="D5" s="79">
        <v>0.5</v>
      </c>
      <c r="E5" s="80" t="s">
        <v>19</v>
      </c>
      <c r="F5" s="58">
        <v>1</v>
      </c>
      <c r="G5" s="63">
        <f t="shared" ref="G5:G68" si="2">D5+F5</f>
        <v>1.5</v>
      </c>
      <c r="H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106</v>
      </c>
      <c r="I5" s="256"/>
      <c r="J5" s="59">
        <f>'基本（介護無）・複合'!M5</f>
        <v>169</v>
      </c>
      <c r="K5" s="256"/>
      <c r="L5" s="59">
        <f t="shared" si="0"/>
        <v>302</v>
      </c>
      <c r="M5" s="60">
        <f t="shared" si="1"/>
        <v>3382</v>
      </c>
      <c r="N5" s="60">
        <f t="shared" si="1"/>
        <v>3309</v>
      </c>
      <c r="O5" s="60">
        <f t="shared" si="1"/>
        <v>3291</v>
      </c>
      <c r="P5" s="60">
        <f t="shared" si="1"/>
        <v>3237</v>
      </c>
      <c r="Q5" s="60">
        <f t="shared" si="1"/>
        <v>3201</v>
      </c>
      <c r="R5" s="60">
        <f t="shared" si="1"/>
        <v>3128</v>
      </c>
      <c r="S5" s="60">
        <f t="shared" si="1"/>
        <v>3074</v>
      </c>
      <c r="T5" s="60">
        <f t="shared" si="1"/>
        <v>3020</v>
      </c>
    </row>
    <row r="6" spans="1:20" ht="18" customHeight="1" x14ac:dyDescent="0.15">
      <c r="A6" s="53" t="s">
        <v>34</v>
      </c>
      <c r="B6" s="56" t="s">
        <v>495</v>
      </c>
      <c r="C6" s="87" t="s">
        <v>22</v>
      </c>
      <c r="D6" s="79">
        <v>0.5</v>
      </c>
      <c r="E6" s="80" t="s">
        <v>19</v>
      </c>
      <c r="F6" s="58">
        <v>1.5</v>
      </c>
      <c r="G6" s="63">
        <f t="shared" si="2"/>
        <v>2</v>
      </c>
      <c r="H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106</v>
      </c>
      <c r="I6" s="256"/>
      <c r="J6" s="59">
        <f>'基本（介護無）・複合'!M6</f>
        <v>238</v>
      </c>
      <c r="K6" s="256"/>
      <c r="L6" s="59">
        <f t="shared" si="0"/>
        <v>371</v>
      </c>
      <c r="M6" s="60">
        <f t="shared" si="1"/>
        <v>4155</v>
      </c>
      <c r="N6" s="60">
        <f t="shared" si="1"/>
        <v>4066</v>
      </c>
      <c r="O6" s="60">
        <f t="shared" si="1"/>
        <v>4043</v>
      </c>
      <c r="P6" s="60">
        <f t="shared" si="1"/>
        <v>3977</v>
      </c>
      <c r="Q6" s="60">
        <f t="shared" si="1"/>
        <v>3932</v>
      </c>
      <c r="R6" s="60">
        <f t="shared" si="1"/>
        <v>3843</v>
      </c>
      <c r="S6" s="60">
        <f t="shared" si="1"/>
        <v>3776</v>
      </c>
      <c r="T6" s="60">
        <f t="shared" si="1"/>
        <v>3710</v>
      </c>
    </row>
    <row r="7" spans="1:20" ht="18" customHeight="1" x14ac:dyDescent="0.15">
      <c r="A7" s="53" t="s">
        <v>44</v>
      </c>
      <c r="B7" s="56" t="s">
        <v>495</v>
      </c>
      <c r="C7" s="87" t="s">
        <v>22</v>
      </c>
      <c r="D7" s="79">
        <v>0.5</v>
      </c>
      <c r="E7" s="80" t="s">
        <v>19</v>
      </c>
      <c r="F7" s="58">
        <v>2</v>
      </c>
      <c r="G7" s="63">
        <f t="shared" si="2"/>
        <v>2.5</v>
      </c>
      <c r="H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106</v>
      </c>
      <c r="I7" s="256"/>
      <c r="J7" s="59">
        <f>'基本（介護無）・複合'!M7</f>
        <v>307</v>
      </c>
      <c r="K7" s="256"/>
      <c r="L7" s="59">
        <f t="shared" si="0"/>
        <v>440</v>
      </c>
      <c r="M7" s="60">
        <f t="shared" si="1"/>
        <v>4928</v>
      </c>
      <c r="N7" s="60">
        <f t="shared" si="1"/>
        <v>4822</v>
      </c>
      <c r="O7" s="60">
        <f t="shared" si="1"/>
        <v>4796</v>
      </c>
      <c r="P7" s="60">
        <f t="shared" si="1"/>
        <v>4716</v>
      </c>
      <c r="Q7" s="60">
        <f t="shared" si="1"/>
        <v>4664</v>
      </c>
      <c r="R7" s="60">
        <f t="shared" si="1"/>
        <v>4558</v>
      </c>
      <c r="S7" s="60">
        <f t="shared" si="1"/>
        <v>4479</v>
      </c>
      <c r="T7" s="60">
        <f t="shared" si="1"/>
        <v>4400</v>
      </c>
    </row>
    <row r="8" spans="1:20" ht="18" customHeight="1" x14ac:dyDescent="0.15">
      <c r="A8" s="53" t="s">
        <v>51</v>
      </c>
      <c r="B8" s="56" t="s">
        <v>495</v>
      </c>
      <c r="C8" s="87" t="s">
        <v>22</v>
      </c>
      <c r="D8" s="79">
        <v>0.5</v>
      </c>
      <c r="E8" s="80" t="s">
        <v>19</v>
      </c>
      <c r="F8" s="58">
        <v>2.5</v>
      </c>
      <c r="G8" s="63">
        <f t="shared" si="2"/>
        <v>3</v>
      </c>
      <c r="H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106</v>
      </c>
      <c r="I8" s="256"/>
      <c r="J8" s="59">
        <f>'基本（介護無）・複合'!M8</f>
        <v>376</v>
      </c>
      <c r="K8" s="256"/>
      <c r="L8" s="59">
        <f t="shared" si="0"/>
        <v>509</v>
      </c>
      <c r="M8" s="60">
        <f t="shared" si="1"/>
        <v>5700</v>
      </c>
      <c r="N8" s="60">
        <f t="shared" si="1"/>
        <v>5578</v>
      </c>
      <c r="O8" s="60">
        <f t="shared" si="1"/>
        <v>5548</v>
      </c>
      <c r="P8" s="60">
        <f t="shared" si="1"/>
        <v>5456</v>
      </c>
      <c r="Q8" s="60">
        <f t="shared" si="1"/>
        <v>5395</v>
      </c>
      <c r="R8" s="60">
        <f t="shared" si="1"/>
        <v>5273</v>
      </c>
      <c r="S8" s="60">
        <f t="shared" si="1"/>
        <v>5181</v>
      </c>
      <c r="T8" s="60">
        <f t="shared" si="1"/>
        <v>5090</v>
      </c>
    </row>
    <row r="9" spans="1:20" ht="18" customHeight="1" x14ac:dyDescent="0.15">
      <c r="A9" s="53" t="s">
        <v>58</v>
      </c>
      <c r="B9" s="56" t="s">
        <v>495</v>
      </c>
      <c r="C9" s="87" t="s">
        <v>22</v>
      </c>
      <c r="D9" s="79">
        <v>0.5</v>
      </c>
      <c r="E9" s="80" t="s">
        <v>19</v>
      </c>
      <c r="F9" s="58">
        <v>3</v>
      </c>
      <c r="G9" s="63">
        <f t="shared" si="2"/>
        <v>3.5</v>
      </c>
      <c r="H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106</v>
      </c>
      <c r="I9" s="256"/>
      <c r="J9" s="59">
        <f>'基本（介護無）・複合'!M9</f>
        <v>445</v>
      </c>
      <c r="K9" s="256"/>
      <c r="L9" s="59">
        <f t="shared" si="0"/>
        <v>578</v>
      </c>
      <c r="M9" s="60">
        <f t="shared" si="1"/>
        <v>6473</v>
      </c>
      <c r="N9" s="60">
        <f t="shared" si="1"/>
        <v>6334</v>
      </c>
      <c r="O9" s="60">
        <f t="shared" si="1"/>
        <v>6300</v>
      </c>
      <c r="P9" s="60">
        <f t="shared" si="1"/>
        <v>6196</v>
      </c>
      <c r="Q9" s="60">
        <f t="shared" si="1"/>
        <v>6126</v>
      </c>
      <c r="R9" s="60">
        <f t="shared" si="1"/>
        <v>5988</v>
      </c>
      <c r="S9" s="60">
        <f t="shared" si="1"/>
        <v>5884</v>
      </c>
      <c r="T9" s="60">
        <f t="shared" si="1"/>
        <v>5780</v>
      </c>
    </row>
    <row r="10" spans="1:20" ht="18" customHeight="1" x14ac:dyDescent="0.15">
      <c r="A10" s="53" t="s">
        <v>67</v>
      </c>
      <c r="B10" s="56" t="s">
        <v>495</v>
      </c>
      <c r="C10" s="87" t="s">
        <v>22</v>
      </c>
      <c r="D10" s="79">
        <v>0.5</v>
      </c>
      <c r="E10" s="80" t="s">
        <v>19</v>
      </c>
      <c r="F10" s="58">
        <v>3.5</v>
      </c>
      <c r="G10" s="63">
        <f t="shared" si="2"/>
        <v>4</v>
      </c>
      <c r="H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106</v>
      </c>
      <c r="I10" s="256"/>
      <c r="J10" s="59">
        <f>'基本（介護無）・複合'!M10</f>
        <v>514</v>
      </c>
      <c r="K10" s="256"/>
      <c r="L10" s="59">
        <f t="shared" si="0"/>
        <v>647</v>
      </c>
      <c r="M10" s="60">
        <f t="shared" si="1"/>
        <v>7246</v>
      </c>
      <c r="N10" s="60">
        <f t="shared" si="1"/>
        <v>7091</v>
      </c>
      <c r="O10" s="60">
        <f t="shared" si="1"/>
        <v>7052</v>
      </c>
      <c r="P10" s="60">
        <f t="shared" si="1"/>
        <v>6935</v>
      </c>
      <c r="Q10" s="60">
        <f t="shared" si="1"/>
        <v>6858</v>
      </c>
      <c r="R10" s="60">
        <f t="shared" si="1"/>
        <v>6702</v>
      </c>
      <c r="S10" s="60">
        <f t="shared" si="1"/>
        <v>6586</v>
      </c>
      <c r="T10" s="60">
        <f t="shared" si="1"/>
        <v>6470</v>
      </c>
    </row>
    <row r="11" spans="1:20" ht="18" customHeight="1" x14ac:dyDescent="0.15">
      <c r="A11" s="53" t="s">
        <v>76</v>
      </c>
      <c r="B11" s="56" t="s">
        <v>495</v>
      </c>
      <c r="C11" s="87" t="s">
        <v>22</v>
      </c>
      <c r="D11" s="79">
        <v>0.5</v>
      </c>
      <c r="E11" s="80" t="s">
        <v>19</v>
      </c>
      <c r="F11" s="58">
        <v>4</v>
      </c>
      <c r="G11" s="63">
        <f t="shared" si="2"/>
        <v>4.5</v>
      </c>
      <c r="H11" s="59">
        <f>IF(D11='基本（介護無）・単一'!$F$4,'基本（介護無）・単一'!$L$4,IF(D11='基本（介護無）・単一'!$F$5,'基本（介護無）・単一'!$L$5,IF(D11='基本（介護無）・単一'!$F$6,'基本（介護無）・単一'!$L$6,IF(D11='基本（介護無）・単一'!$F$7,'基本（介護無）・単一'!$L$7,IF(D11='基本（介護無）・単一'!$F$8,'基本（介護無）・単一'!$L$8,IF(D11='基本（介護無）・単一'!$F$9,'基本（介護無）・単一'!$L$9,IF(D11='基本（介護無）・単一'!$F$10,'基本（介護無）・単一'!$L$10)))))))</f>
        <v>106</v>
      </c>
      <c r="I11" s="256"/>
      <c r="J11" s="59">
        <f>'基本（介護無）・複合'!M11</f>
        <v>583</v>
      </c>
      <c r="K11" s="256"/>
      <c r="L11" s="59">
        <f t="shared" si="0"/>
        <v>716</v>
      </c>
      <c r="M11" s="60">
        <f t="shared" si="1"/>
        <v>8019</v>
      </c>
      <c r="N11" s="60">
        <f t="shared" si="1"/>
        <v>7847</v>
      </c>
      <c r="O11" s="60">
        <f t="shared" si="1"/>
        <v>7804</v>
      </c>
      <c r="P11" s="60">
        <f t="shared" si="1"/>
        <v>7675</v>
      </c>
      <c r="Q11" s="60">
        <f t="shared" si="1"/>
        <v>7589</v>
      </c>
      <c r="R11" s="60">
        <f t="shared" si="1"/>
        <v>7417</v>
      </c>
      <c r="S11" s="60">
        <f t="shared" si="1"/>
        <v>7288</v>
      </c>
      <c r="T11" s="60">
        <f t="shared" si="1"/>
        <v>7160</v>
      </c>
    </row>
    <row r="12" spans="1:20" ht="18" customHeight="1" x14ac:dyDescent="0.15">
      <c r="A12" s="53" t="s">
        <v>85</v>
      </c>
      <c r="B12" s="56" t="s">
        <v>495</v>
      </c>
      <c r="C12" s="87" t="s">
        <v>22</v>
      </c>
      <c r="D12" s="79">
        <v>0.5</v>
      </c>
      <c r="E12" s="80" t="s">
        <v>19</v>
      </c>
      <c r="F12" s="58">
        <v>4.5</v>
      </c>
      <c r="G12" s="63">
        <f t="shared" si="2"/>
        <v>5</v>
      </c>
      <c r="H12" s="59">
        <f>IF(D12='基本（介護無）・単一'!$F$4,'基本（介護無）・単一'!$L$4,IF(D12='基本（介護無）・単一'!$F$5,'基本（介護無）・単一'!$L$5,IF(D12='基本（介護無）・単一'!$F$6,'基本（介護無）・単一'!$L$6,IF(D12='基本（介護無）・単一'!$F$7,'基本（介護無）・単一'!$L$7,IF(D12='基本（介護無）・単一'!$F$8,'基本（介護無）・単一'!$L$8,IF(D12='基本（介護無）・単一'!$F$9,'基本（介護無）・単一'!$L$9,IF(D12='基本（介護無）・単一'!$F$10,'基本（介護無）・単一'!$L$10)))))))</f>
        <v>106</v>
      </c>
      <c r="I12" s="256"/>
      <c r="J12" s="59">
        <f>'基本（介護無）・複合'!M12</f>
        <v>652</v>
      </c>
      <c r="K12" s="256"/>
      <c r="L12" s="59">
        <f t="shared" si="0"/>
        <v>785</v>
      </c>
      <c r="M12" s="60">
        <f t="shared" si="1"/>
        <v>8792</v>
      </c>
      <c r="N12" s="60">
        <f t="shared" si="1"/>
        <v>8603</v>
      </c>
      <c r="O12" s="60">
        <f t="shared" si="1"/>
        <v>8556</v>
      </c>
      <c r="P12" s="60">
        <f t="shared" si="1"/>
        <v>8415</v>
      </c>
      <c r="Q12" s="60">
        <f t="shared" si="1"/>
        <v>8321</v>
      </c>
      <c r="R12" s="60">
        <f t="shared" si="1"/>
        <v>8132</v>
      </c>
      <c r="S12" s="60">
        <f t="shared" si="1"/>
        <v>7991</v>
      </c>
      <c r="T12" s="60">
        <f t="shared" si="1"/>
        <v>7850</v>
      </c>
    </row>
    <row r="13" spans="1:20" ht="18" customHeight="1" x14ac:dyDescent="0.15">
      <c r="A13" s="53" t="s">
        <v>92</v>
      </c>
      <c r="B13" s="56" t="s">
        <v>495</v>
      </c>
      <c r="C13" s="87" t="s">
        <v>22</v>
      </c>
      <c r="D13" s="79">
        <v>0.5</v>
      </c>
      <c r="E13" s="80" t="s">
        <v>19</v>
      </c>
      <c r="F13" s="58">
        <v>5</v>
      </c>
      <c r="G13" s="63">
        <f t="shared" si="2"/>
        <v>5.5</v>
      </c>
      <c r="H13" s="59">
        <f>IF(D13='基本（介護無）・単一'!$F$4,'基本（介護無）・単一'!$L$4,IF(D13='基本（介護無）・単一'!$F$5,'基本（介護無）・単一'!$L$5,IF(D13='基本（介護無）・単一'!$F$6,'基本（介護無）・単一'!$L$6,IF(D13='基本（介護無）・単一'!$F$7,'基本（介護無）・単一'!$L$7,IF(D13='基本（介護無）・単一'!$F$8,'基本（介護無）・単一'!$L$8,IF(D13='基本（介護無）・単一'!$F$9,'基本（介護無）・単一'!$L$9,IF(D13='基本（介護無）・単一'!$F$10,'基本（介護無）・単一'!$L$10)))))))</f>
        <v>106</v>
      </c>
      <c r="I13" s="256"/>
      <c r="J13" s="59">
        <f>'基本（介護無）・複合'!M13</f>
        <v>721</v>
      </c>
      <c r="K13" s="256"/>
      <c r="L13" s="59">
        <f t="shared" si="0"/>
        <v>854</v>
      </c>
      <c r="M13" s="60">
        <f t="shared" si="1"/>
        <v>9564</v>
      </c>
      <c r="N13" s="60">
        <f t="shared" si="1"/>
        <v>9359</v>
      </c>
      <c r="O13" s="60">
        <f t="shared" si="1"/>
        <v>9308</v>
      </c>
      <c r="P13" s="60">
        <f t="shared" si="1"/>
        <v>9154</v>
      </c>
      <c r="Q13" s="60">
        <f t="shared" si="1"/>
        <v>9052</v>
      </c>
      <c r="R13" s="60">
        <f t="shared" si="1"/>
        <v>8847</v>
      </c>
      <c r="S13" s="60">
        <f t="shared" si="1"/>
        <v>8693</v>
      </c>
      <c r="T13" s="60">
        <f t="shared" si="1"/>
        <v>8540</v>
      </c>
    </row>
    <row r="14" spans="1:20" ht="18" customHeight="1" x14ac:dyDescent="0.15">
      <c r="A14" s="53" t="s">
        <v>106</v>
      </c>
      <c r="B14" s="56" t="s">
        <v>495</v>
      </c>
      <c r="C14" s="87" t="s">
        <v>22</v>
      </c>
      <c r="D14" s="79">
        <v>0.5</v>
      </c>
      <c r="E14" s="80" t="s">
        <v>19</v>
      </c>
      <c r="F14" s="58">
        <v>5.5</v>
      </c>
      <c r="G14" s="63">
        <f t="shared" si="2"/>
        <v>6</v>
      </c>
      <c r="H14" s="59">
        <f>IF(D14='基本（介護無）・単一'!$F$4,'基本（介護無）・単一'!$L$4,IF(D14='基本（介護無）・単一'!$F$5,'基本（介護無）・単一'!$L$5,IF(D14='基本（介護無）・単一'!$F$6,'基本（介護無）・単一'!$L$6,IF(D14='基本（介護無）・単一'!$F$7,'基本（介護無）・単一'!$L$7,IF(D14='基本（介護無）・単一'!$F$8,'基本（介護無）・単一'!$L$8,IF(D14='基本（介護無）・単一'!$F$9,'基本（介護無）・単一'!$L$9,IF(D14='基本（介護無）・単一'!$F$10,'基本（介護無）・単一'!$L$10)))))))</f>
        <v>106</v>
      </c>
      <c r="I14" s="256"/>
      <c r="J14" s="59">
        <f>'基本（介護無）・複合'!M14</f>
        <v>790</v>
      </c>
      <c r="K14" s="256"/>
      <c r="L14" s="59">
        <f t="shared" si="0"/>
        <v>923</v>
      </c>
      <c r="M14" s="60">
        <f t="shared" ref="M14:T23" si="3">ROUNDDOWN($L14*M$3,0)</f>
        <v>10337</v>
      </c>
      <c r="N14" s="60">
        <f t="shared" si="3"/>
        <v>10116</v>
      </c>
      <c r="O14" s="60">
        <f t="shared" si="3"/>
        <v>10060</v>
      </c>
      <c r="P14" s="60">
        <f t="shared" si="3"/>
        <v>9894</v>
      </c>
      <c r="Q14" s="60">
        <f t="shared" si="3"/>
        <v>9783</v>
      </c>
      <c r="R14" s="60">
        <f t="shared" si="3"/>
        <v>9562</v>
      </c>
      <c r="S14" s="60">
        <f t="shared" si="3"/>
        <v>9396</v>
      </c>
      <c r="T14" s="60">
        <f t="shared" si="3"/>
        <v>9230</v>
      </c>
    </row>
    <row r="15" spans="1:20" ht="18" customHeight="1" x14ac:dyDescent="0.15">
      <c r="A15" s="53" t="s">
        <v>113</v>
      </c>
      <c r="B15" s="56" t="s">
        <v>495</v>
      </c>
      <c r="C15" s="87" t="s">
        <v>22</v>
      </c>
      <c r="D15" s="79">
        <v>0.5</v>
      </c>
      <c r="E15" s="80" t="s">
        <v>19</v>
      </c>
      <c r="F15" s="58">
        <v>6</v>
      </c>
      <c r="G15" s="63">
        <f t="shared" si="2"/>
        <v>6.5</v>
      </c>
      <c r="H15" s="59">
        <f>IF(D15='基本（介護無）・単一'!$F$4,'基本（介護無）・単一'!$L$4,IF(D15='基本（介護無）・単一'!$F$5,'基本（介護無）・単一'!$L$5,IF(D15='基本（介護無）・単一'!$F$6,'基本（介護無）・単一'!$L$6,IF(D15='基本（介護無）・単一'!$F$7,'基本（介護無）・単一'!$L$7,IF(D15='基本（介護無）・単一'!$F$8,'基本（介護無）・単一'!$L$8,IF(D15='基本（介護無）・単一'!$F$9,'基本（介護無）・単一'!$L$9,IF(D15='基本（介護無）・単一'!$F$10,'基本（介護無）・単一'!$L$10)))))))</f>
        <v>106</v>
      </c>
      <c r="I15" s="256"/>
      <c r="J15" s="59">
        <f>'基本（介護無）・複合'!M15</f>
        <v>859</v>
      </c>
      <c r="K15" s="256"/>
      <c r="L15" s="59">
        <f t="shared" si="0"/>
        <v>992</v>
      </c>
      <c r="M15" s="60">
        <f t="shared" si="3"/>
        <v>11110</v>
      </c>
      <c r="N15" s="60">
        <f t="shared" si="3"/>
        <v>10872</v>
      </c>
      <c r="O15" s="60">
        <f t="shared" si="3"/>
        <v>10812</v>
      </c>
      <c r="P15" s="60">
        <f t="shared" si="3"/>
        <v>10634</v>
      </c>
      <c r="Q15" s="60">
        <f t="shared" si="3"/>
        <v>10515</v>
      </c>
      <c r="R15" s="60">
        <f t="shared" si="3"/>
        <v>10277</v>
      </c>
      <c r="S15" s="60">
        <f t="shared" si="3"/>
        <v>10098</v>
      </c>
      <c r="T15" s="60">
        <f t="shared" si="3"/>
        <v>9920</v>
      </c>
    </row>
    <row r="16" spans="1:20" ht="18" customHeight="1" x14ac:dyDescent="0.15">
      <c r="A16" s="53" t="s">
        <v>119</v>
      </c>
      <c r="B16" s="56" t="s">
        <v>495</v>
      </c>
      <c r="C16" s="87" t="s">
        <v>22</v>
      </c>
      <c r="D16" s="79">
        <v>0.5</v>
      </c>
      <c r="E16" s="80" t="s">
        <v>19</v>
      </c>
      <c r="F16" s="58">
        <v>6.5</v>
      </c>
      <c r="G16" s="63">
        <f t="shared" si="2"/>
        <v>7</v>
      </c>
      <c r="H16" s="59">
        <f>IF(D16='基本（介護無）・単一'!$F$4,'基本（介護無）・単一'!$L$4,IF(D16='基本（介護無）・単一'!$F$5,'基本（介護無）・単一'!$L$5,IF(D16='基本（介護無）・単一'!$F$6,'基本（介護無）・単一'!$L$6,IF(D16='基本（介護無）・単一'!$F$7,'基本（介護無）・単一'!$L$7,IF(D16='基本（介護無）・単一'!$F$8,'基本（介護無）・単一'!$L$8,IF(D16='基本（介護無）・単一'!$F$9,'基本（介護無）・単一'!$L$9,IF(D16='基本（介護無）・単一'!$F$10,'基本（介護無）・単一'!$L$10)))))))</f>
        <v>106</v>
      </c>
      <c r="I16" s="256"/>
      <c r="J16" s="59">
        <f>'基本（介護無）・複合'!M16</f>
        <v>928</v>
      </c>
      <c r="K16" s="256"/>
      <c r="L16" s="59">
        <f t="shared" si="0"/>
        <v>1061</v>
      </c>
      <c r="M16" s="60">
        <f t="shared" si="3"/>
        <v>11883</v>
      </c>
      <c r="N16" s="60">
        <f t="shared" si="3"/>
        <v>11628</v>
      </c>
      <c r="O16" s="60">
        <f t="shared" si="3"/>
        <v>11564</v>
      </c>
      <c r="P16" s="60">
        <f t="shared" si="3"/>
        <v>11373</v>
      </c>
      <c r="Q16" s="60">
        <f t="shared" si="3"/>
        <v>11246</v>
      </c>
      <c r="R16" s="60">
        <f t="shared" si="3"/>
        <v>10991</v>
      </c>
      <c r="S16" s="60">
        <f t="shared" si="3"/>
        <v>10800</v>
      </c>
      <c r="T16" s="60">
        <f t="shared" si="3"/>
        <v>10610</v>
      </c>
    </row>
    <row r="17" spans="1:20" ht="18" customHeight="1" x14ac:dyDescent="0.15">
      <c r="A17" s="53" t="s">
        <v>125</v>
      </c>
      <c r="B17" s="56" t="s">
        <v>495</v>
      </c>
      <c r="C17" s="87" t="s">
        <v>22</v>
      </c>
      <c r="D17" s="79">
        <v>0.5</v>
      </c>
      <c r="E17" s="80" t="s">
        <v>19</v>
      </c>
      <c r="F17" s="58">
        <v>7</v>
      </c>
      <c r="G17" s="63">
        <f t="shared" si="2"/>
        <v>7.5</v>
      </c>
      <c r="H17" s="59">
        <f>IF(D17='基本（介護無）・単一'!$F$4,'基本（介護無）・単一'!$L$4,IF(D17='基本（介護無）・単一'!$F$5,'基本（介護無）・単一'!$L$5,IF(D17='基本（介護無）・単一'!$F$6,'基本（介護無）・単一'!$L$6,IF(D17='基本（介護無）・単一'!$F$7,'基本（介護無）・単一'!$L$7,IF(D17='基本（介護無）・単一'!$F$8,'基本（介護無）・単一'!$L$8,IF(D17='基本（介護無）・単一'!$F$9,'基本（介護無）・単一'!$L$9,IF(D17='基本（介護無）・単一'!$F$10,'基本（介護無）・単一'!$L$10)))))))</f>
        <v>106</v>
      </c>
      <c r="I17" s="256"/>
      <c r="J17" s="59">
        <f>'基本（介護無）・複合'!M17</f>
        <v>997</v>
      </c>
      <c r="K17" s="256"/>
      <c r="L17" s="59">
        <f t="shared" si="0"/>
        <v>1130</v>
      </c>
      <c r="M17" s="60">
        <f t="shared" si="3"/>
        <v>12656</v>
      </c>
      <c r="N17" s="60">
        <f t="shared" si="3"/>
        <v>12384</v>
      </c>
      <c r="O17" s="60">
        <f t="shared" si="3"/>
        <v>12317</v>
      </c>
      <c r="P17" s="60">
        <f t="shared" si="3"/>
        <v>12113</v>
      </c>
      <c r="Q17" s="60">
        <f t="shared" si="3"/>
        <v>11978</v>
      </c>
      <c r="R17" s="60">
        <f t="shared" si="3"/>
        <v>11706</v>
      </c>
      <c r="S17" s="60">
        <f t="shared" si="3"/>
        <v>11503</v>
      </c>
      <c r="T17" s="60">
        <f t="shared" si="3"/>
        <v>11300</v>
      </c>
    </row>
    <row r="18" spans="1:20" ht="18" customHeight="1" x14ac:dyDescent="0.15">
      <c r="A18" s="53" t="s">
        <v>131</v>
      </c>
      <c r="B18" s="56" t="s">
        <v>495</v>
      </c>
      <c r="C18" s="87" t="s">
        <v>22</v>
      </c>
      <c r="D18" s="79">
        <v>0.5</v>
      </c>
      <c r="E18" s="80" t="s">
        <v>19</v>
      </c>
      <c r="F18" s="58">
        <v>7.5</v>
      </c>
      <c r="G18" s="63">
        <f t="shared" si="2"/>
        <v>8</v>
      </c>
      <c r="H18" s="59">
        <f>IF(D18='基本（介護無）・単一'!$F$4,'基本（介護無）・単一'!$L$4,IF(D18='基本（介護無）・単一'!$F$5,'基本（介護無）・単一'!$L$5,IF(D18='基本（介護無）・単一'!$F$6,'基本（介護無）・単一'!$L$6,IF(D18='基本（介護無）・単一'!$F$7,'基本（介護無）・単一'!$L$7,IF(D18='基本（介護無）・単一'!$F$8,'基本（介護無）・単一'!$L$8,IF(D18='基本（介護無）・単一'!$F$9,'基本（介護無）・単一'!$L$9,IF(D18='基本（介護無）・単一'!$F$10,'基本（介護無）・単一'!$L$10)))))))</f>
        <v>106</v>
      </c>
      <c r="I18" s="256"/>
      <c r="J18" s="59">
        <f>'基本（介護無）・複合'!M18</f>
        <v>1066</v>
      </c>
      <c r="K18" s="256"/>
      <c r="L18" s="59">
        <f t="shared" si="0"/>
        <v>1199</v>
      </c>
      <c r="M18" s="60">
        <f t="shared" si="3"/>
        <v>13428</v>
      </c>
      <c r="N18" s="60">
        <f t="shared" si="3"/>
        <v>13141</v>
      </c>
      <c r="O18" s="60">
        <f t="shared" si="3"/>
        <v>13069</v>
      </c>
      <c r="P18" s="60">
        <f t="shared" si="3"/>
        <v>12853</v>
      </c>
      <c r="Q18" s="60">
        <f t="shared" si="3"/>
        <v>12709</v>
      </c>
      <c r="R18" s="60">
        <f t="shared" si="3"/>
        <v>12421</v>
      </c>
      <c r="S18" s="60">
        <f t="shared" si="3"/>
        <v>12205</v>
      </c>
      <c r="T18" s="60">
        <f t="shared" si="3"/>
        <v>11990</v>
      </c>
    </row>
    <row r="19" spans="1:20" ht="18" customHeight="1" x14ac:dyDescent="0.15">
      <c r="A19" s="53" t="s">
        <v>137</v>
      </c>
      <c r="B19" s="56" t="s">
        <v>495</v>
      </c>
      <c r="C19" s="87" t="s">
        <v>22</v>
      </c>
      <c r="D19" s="79">
        <v>0.5</v>
      </c>
      <c r="E19" s="80" t="s">
        <v>19</v>
      </c>
      <c r="F19" s="58">
        <v>8</v>
      </c>
      <c r="G19" s="63">
        <f t="shared" si="2"/>
        <v>8.5</v>
      </c>
      <c r="H19" s="59">
        <f>IF(D19='基本（介護無）・単一'!$F$4,'基本（介護無）・単一'!$L$4,IF(D19='基本（介護無）・単一'!$F$5,'基本（介護無）・単一'!$L$5,IF(D19='基本（介護無）・単一'!$F$6,'基本（介護無）・単一'!$L$6,IF(D19='基本（介護無）・単一'!$F$7,'基本（介護無）・単一'!$L$7,IF(D19='基本（介護無）・単一'!$F$8,'基本（介護無）・単一'!$L$8,IF(D19='基本（介護無）・単一'!$F$9,'基本（介護無）・単一'!$L$9,IF(D19='基本（介護無）・単一'!$F$10,'基本（介護無）・単一'!$L$10)))))))</f>
        <v>106</v>
      </c>
      <c r="I19" s="256"/>
      <c r="J19" s="59">
        <f>'基本（介護無）・複合'!M19</f>
        <v>1135</v>
      </c>
      <c r="K19" s="256"/>
      <c r="L19" s="59">
        <f t="shared" si="0"/>
        <v>1268</v>
      </c>
      <c r="M19" s="60">
        <f t="shared" si="3"/>
        <v>14201</v>
      </c>
      <c r="N19" s="60">
        <f t="shared" si="3"/>
        <v>13897</v>
      </c>
      <c r="O19" s="60">
        <f t="shared" si="3"/>
        <v>13821</v>
      </c>
      <c r="P19" s="60">
        <f t="shared" si="3"/>
        <v>13592</v>
      </c>
      <c r="Q19" s="60">
        <f t="shared" si="3"/>
        <v>13440</v>
      </c>
      <c r="R19" s="60">
        <f t="shared" si="3"/>
        <v>13136</v>
      </c>
      <c r="S19" s="60">
        <f t="shared" si="3"/>
        <v>12908</v>
      </c>
      <c r="T19" s="60">
        <f t="shared" si="3"/>
        <v>12680</v>
      </c>
    </row>
    <row r="20" spans="1:20" ht="18" customHeight="1" x14ac:dyDescent="0.15">
      <c r="A20" s="53" t="s">
        <v>143</v>
      </c>
      <c r="B20" s="56" t="s">
        <v>495</v>
      </c>
      <c r="C20" s="87" t="s">
        <v>22</v>
      </c>
      <c r="D20" s="79">
        <v>0.5</v>
      </c>
      <c r="E20" s="80" t="s">
        <v>19</v>
      </c>
      <c r="F20" s="58">
        <v>8.5</v>
      </c>
      <c r="G20" s="63">
        <f t="shared" si="2"/>
        <v>9</v>
      </c>
      <c r="H20" s="59">
        <f>IF(D20='基本（介護無）・単一'!$F$4,'基本（介護無）・単一'!$L$4,IF(D20='基本（介護無）・単一'!$F$5,'基本（介護無）・単一'!$L$5,IF(D20='基本（介護無）・単一'!$F$6,'基本（介護無）・単一'!$L$6,IF(D20='基本（介護無）・単一'!$F$7,'基本（介護無）・単一'!$L$7,IF(D20='基本（介護無）・単一'!$F$8,'基本（介護無）・単一'!$L$8,IF(D20='基本（介護無）・単一'!$F$9,'基本（介護無）・単一'!$L$9,IF(D20='基本（介護無）・単一'!$F$10,'基本（介護無）・単一'!$L$10)))))))</f>
        <v>106</v>
      </c>
      <c r="I20" s="256"/>
      <c r="J20" s="59">
        <f>'基本（介護無）・複合'!M20</f>
        <v>1204</v>
      </c>
      <c r="K20" s="256"/>
      <c r="L20" s="59">
        <f t="shared" si="0"/>
        <v>1337</v>
      </c>
      <c r="M20" s="60">
        <f t="shared" si="3"/>
        <v>14974</v>
      </c>
      <c r="N20" s="60">
        <f t="shared" si="3"/>
        <v>14653</v>
      </c>
      <c r="O20" s="60">
        <f t="shared" si="3"/>
        <v>14573</v>
      </c>
      <c r="P20" s="60">
        <f t="shared" si="3"/>
        <v>14332</v>
      </c>
      <c r="Q20" s="60">
        <f t="shared" si="3"/>
        <v>14172</v>
      </c>
      <c r="R20" s="60">
        <f t="shared" si="3"/>
        <v>13851</v>
      </c>
      <c r="S20" s="60">
        <f t="shared" si="3"/>
        <v>13610</v>
      </c>
      <c r="T20" s="60">
        <f t="shared" si="3"/>
        <v>13370</v>
      </c>
    </row>
    <row r="21" spans="1:20" ht="18" customHeight="1" x14ac:dyDescent="0.15">
      <c r="A21" s="53" t="s">
        <v>149</v>
      </c>
      <c r="B21" s="56" t="s">
        <v>495</v>
      </c>
      <c r="C21" s="87" t="s">
        <v>22</v>
      </c>
      <c r="D21" s="79">
        <v>0.5</v>
      </c>
      <c r="E21" s="80" t="s">
        <v>19</v>
      </c>
      <c r="F21" s="58">
        <v>9</v>
      </c>
      <c r="G21" s="63">
        <f t="shared" si="2"/>
        <v>9.5</v>
      </c>
      <c r="H21" s="59">
        <f>IF(D21='基本（介護無）・単一'!$F$4,'基本（介護無）・単一'!$L$4,IF(D21='基本（介護無）・単一'!$F$5,'基本（介護無）・単一'!$L$5,IF(D21='基本（介護無）・単一'!$F$6,'基本（介護無）・単一'!$L$6,IF(D21='基本（介護無）・単一'!$F$7,'基本（介護無）・単一'!$L$7,IF(D21='基本（介護無）・単一'!$F$8,'基本（介護無）・単一'!$L$8,IF(D21='基本（介護無）・単一'!$F$9,'基本（介護無）・単一'!$L$9,IF(D21='基本（介護無）・単一'!$F$10,'基本（介護無）・単一'!$L$10)))))))</f>
        <v>106</v>
      </c>
      <c r="I21" s="256"/>
      <c r="J21" s="59">
        <f>'基本（介護無）・複合'!M21</f>
        <v>1273</v>
      </c>
      <c r="K21" s="256"/>
      <c r="L21" s="59">
        <f t="shared" si="0"/>
        <v>1406</v>
      </c>
      <c r="M21" s="60">
        <f t="shared" si="3"/>
        <v>15747</v>
      </c>
      <c r="N21" s="60">
        <f t="shared" si="3"/>
        <v>15409</v>
      </c>
      <c r="O21" s="60">
        <f t="shared" si="3"/>
        <v>15325</v>
      </c>
      <c r="P21" s="60">
        <f t="shared" si="3"/>
        <v>15072</v>
      </c>
      <c r="Q21" s="60">
        <f t="shared" si="3"/>
        <v>14903</v>
      </c>
      <c r="R21" s="60">
        <f t="shared" si="3"/>
        <v>14566</v>
      </c>
      <c r="S21" s="60">
        <f t="shared" si="3"/>
        <v>14313</v>
      </c>
      <c r="T21" s="60">
        <f t="shared" si="3"/>
        <v>14060</v>
      </c>
    </row>
    <row r="22" spans="1:20" ht="18" customHeight="1" x14ac:dyDescent="0.15">
      <c r="A22" s="53" t="s">
        <v>155</v>
      </c>
      <c r="B22" s="56" t="s">
        <v>495</v>
      </c>
      <c r="C22" s="87" t="s">
        <v>22</v>
      </c>
      <c r="D22" s="79">
        <v>0.5</v>
      </c>
      <c r="E22" s="80" t="s">
        <v>19</v>
      </c>
      <c r="F22" s="58">
        <v>9.5</v>
      </c>
      <c r="G22" s="63">
        <f t="shared" si="2"/>
        <v>10</v>
      </c>
      <c r="H22" s="59">
        <f>IF(D22='基本（介護無）・単一'!$F$4,'基本（介護無）・単一'!$L$4,IF(D22='基本（介護無）・単一'!$F$5,'基本（介護無）・単一'!$L$5,IF(D22='基本（介護無）・単一'!$F$6,'基本（介護無）・単一'!$L$6,IF(D22='基本（介護無）・単一'!$F$7,'基本（介護無）・単一'!$L$7,IF(D22='基本（介護無）・単一'!$F$8,'基本（介護無）・単一'!$L$8,IF(D22='基本（介護無）・単一'!$F$9,'基本（介護無）・単一'!$L$9,IF(D22='基本（介護無）・単一'!$F$10,'基本（介護無）・単一'!$L$10)))))))</f>
        <v>106</v>
      </c>
      <c r="I22" s="256"/>
      <c r="J22" s="59">
        <f>'基本（介護無）・複合'!M22</f>
        <v>1342</v>
      </c>
      <c r="K22" s="256"/>
      <c r="L22" s="59">
        <f t="shared" si="0"/>
        <v>1475</v>
      </c>
      <c r="M22" s="60">
        <f t="shared" si="3"/>
        <v>16520</v>
      </c>
      <c r="N22" s="60">
        <f t="shared" si="3"/>
        <v>16166</v>
      </c>
      <c r="O22" s="60">
        <f t="shared" si="3"/>
        <v>16077</v>
      </c>
      <c r="P22" s="60">
        <f t="shared" si="3"/>
        <v>15812</v>
      </c>
      <c r="Q22" s="60">
        <f t="shared" si="3"/>
        <v>15635</v>
      </c>
      <c r="R22" s="60">
        <f t="shared" si="3"/>
        <v>15281</v>
      </c>
      <c r="S22" s="60">
        <f t="shared" si="3"/>
        <v>15015</v>
      </c>
      <c r="T22" s="60">
        <f t="shared" si="3"/>
        <v>14750</v>
      </c>
    </row>
    <row r="23" spans="1:20" ht="18" customHeight="1" x14ac:dyDescent="0.15">
      <c r="A23" s="53" t="s">
        <v>162</v>
      </c>
      <c r="B23" s="56" t="s">
        <v>495</v>
      </c>
      <c r="C23" s="87" t="s">
        <v>22</v>
      </c>
      <c r="D23" s="79">
        <v>0.5</v>
      </c>
      <c r="E23" s="80" t="s">
        <v>19</v>
      </c>
      <c r="F23" s="58">
        <v>10</v>
      </c>
      <c r="G23" s="63">
        <f t="shared" si="2"/>
        <v>10.5</v>
      </c>
      <c r="H23" s="59">
        <f>IF(D23='基本（介護無）・単一'!$F$4,'基本（介護無）・単一'!$L$4,IF(D23='基本（介護無）・単一'!$F$5,'基本（介護無）・単一'!$L$5,IF(D23='基本（介護無）・単一'!$F$6,'基本（介護無）・単一'!$L$6,IF(D23='基本（介護無）・単一'!$F$7,'基本（介護無）・単一'!$L$7,IF(D23='基本（介護無）・単一'!$F$8,'基本（介護無）・単一'!$L$8,IF(D23='基本（介護無）・単一'!$F$9,'基本（介護無）・単一'!$L$9,IF(D23='基本（介護無）・単一'!$F$10,'基本（介護無）・単一'!$L$10)))))))</f>
        <v>106</v>
      </c>
      <c r="I23" s="256"/>
      <c r="J23" s="59">
        <f>'基本（介護無）・複合'!M23</f>
        <v>1411</v>
      </c>
      <c r="K23" s="256"/>
      <c r="L23" s="59">
        <f t="shared" si="0"/>
        <v>1544</v>
      </c>
      <c r="M23" s="60">
        <f t="shared" si="3"/>
        <v>17292</v>
      </c>
      <c r="N23" s="60">
        <f t="shared" si="3"/>
        <v>16922</v>
      </c>
      <c r="O23" s="60">
        <f t="shared" si="3"/>
        <v>16829</v>
      </c>
      <c r="P23" s="60">
        <f t="shared" si="3"/>
        <v>16551</v>
      </c>
      <c r="Q23" s="60">
        <f t="shared" si="3"/>
        <v>16366</v>
      </c>
      <c r="R23" s="60">
        <f t="shared" si="3"/>
        <v>15995</v>
      </c>
      <c r="S23" s="60">
        <f t="shared" si="3"/>
        <v>15717</v>
      </c>
      <c r="T23" s="60">
        <f t="shared" si="3"/>
        <v>15440</v>
      </c>
    </row>
    <row r="24" spans="1:20" ht="18" customHeight="1" x14ac:dyDescent="0.15">
      <c r="A24" s="53" t="s">
        <v>169</v>
      </c>
      <c r="B24" s="56" t="s">
        <v>495</v>
      </c>
      <c r="C24" s="87" t="s">
        <v>22</v>
      </c>
      <c r="D24" s="79">
        <v>0.5</v>
      </c>
      <c r="E24" s="80" t="s">
        <v>19</v>
      </c>
      <c r="F24" s="58">
        <v>10.5</v>
      </c>
      <c r="G24" s="63">
        <f t="shared" si="2"/>
        <v>11</v>
      </c>
      <c r="H24" s="59">
        <f>IF(D24='基本（介護無）・単一'!$F$4,'基本（介護無）・単一'!$L$4,IF(D24='基本（介護無）・単一'!$F$5,'基本（介護無）・単一'!$L$5,IF(D24='基本（介護無）・単一'!$F$6,'基本（介護無）・単一'!$L$6,IF(D24='基本（介護無）・単一'!$F$7,'基本（介護無）・単一'!$L$7,IF(D24='基本（介護無）・単一'!$F$8,'基本（介護無）・単一'!$L$8,IF(D24='基本（介護無）・単一'!$F$9,'基本（介護無）・単一'!$L$9,IF(D24='基本（介護無）・単一'!$F$10,'基本（介護無）・単一'!$L$10)))))))</f>
        <v>106</v>
      </c>
      <c r="I24" s="256"/>
      <c r="J24" s="59">
        <f>'基本（介護無）・複合'!M24</f>
        <v>1480</v>
      </c>
      <c r="K24" s="256"/>
      <c r="L24" s="59">
        <f t="shared" si="0"/>
        <v>1613</v>
      </c>
      <c r="M24" s="60">
        <f t="shared" ref="M24:T33" si="4">ROUNDDOWN($L24*M$3,0)</f>
        <v>18065</v>
      </c>
      <c r="N24" s="60">
        <f t="shared" si="4"/>
        <v>17678</v>
      </c>
      <c r="O24" s="60">
        <f t="shared" si="4"/>
        <v>17581</v>
      </c>
      <c r="P24" s="60">
        <f t="shared" si="4"/>
        <v>17291</v>
      </c>
      <c r="Q24" s="60">
        <f t="shared" si="4"/>
        <v>17097</v>
      </c>
      <c r="R24" s="60">
        <f t="shared" si="4"/>
        <v>16710</v>
      </c>
      <c r="S24" s="60">
        <f t="shared" si="4"/>
        <v>16420</v>
      </c>
      <c r="T24" s="60">
        <f t="shared" si="4"/>
        <v>16130</v>
      </c>
    </row>
    <row r="25" spans="1:20" ht="18" customHeight="1" x14ac:dyDescent="0.15">
      <c r="A25" s="53" t="s">
        <v>508</v>
      </c>
      <c r="B25" s="56" t="s">
        <v>495</v>
      </c>
      <c r="C25" s="87" t="s">
        <v>22</v>
      </c>
      <c r="D25" s="79">
        <v>1</v>
      </c>
      <c r="E25" s="80" t="s">
        <v>19</v>
      </c>
      <c r="F25" s="58">
        <v>0.5</v>
      </c>
      <c r="G25" s="63">
        <f t="shared" si="2"/>
        <v>1.5</v>
      </c>
      <c r="H25" s="59">
        <f>IF(D25='基本（介護無）・単一'!$F$4,'基本（介護無）・単一'!$L$4,IF(D25='基本（介護無）・単一'!$F$5,'基本（介護無）・単一'!$L$5,IF(D25='基本（介護無）・単一'!$F$6,'基本（介護無）・単一'!$L$6,IF(D25='基本（介護無）・単一'!$F$7,'基本（介護無）・単一'!$L$7,IF(D25='基本（介護無）・単一'!$F$8,'基本（介護無）・単一'!$L$8,IF(D25='基本（介護無）・単一'!$F$9,'基本（介護無）・単一'!$L$9,IF(D25='基本（介護無）・単一'!$F$10,'基本（介護無）・単一'!$L$10)))))))</f>
        <v>197</v>
      </c>
      <c r="I25" s="256"/>
      <c r="J25" s="59">
        <f>'基本（介護無）・複合'!M25</f>
        <v>78</v>
      </c>
      <c r="K25" s="256"/>
      <c r="L25" s="59">
        <f t="shared" si="0"/>
        <v>324</v>
      </c>
      <c r="M25" s="60">
        <f t="shared" si="4"/>
        <v>3628</v>
      </c>
      <c r="N25" s="60">
        <f t="shared" si="4"/>
        <v>3551</v>
      </c>
      <c r="O25" s="60">
        <f t="shared" si="4"/>
        <v>3531</v>
      </c>
      <c r="P25" s="60">
        <f t="shared" si="4"/>
        <v>3473</v>
      </c>
      <c r="Q25" s="60">
        <f t="shared" si="4"/>
        <v>3434</v>
      </c>
      <c r="R25" s="60">
        <f t="shared" si="4"/>
        <v>3356</v>
      </c>
      <c r="S25" s="60">
        <f t="shared" si="4"/>
        <v>3298</v>
      </c>
      <c r="T25" s="60">
        <f t="shared" si="4"/>
        <v>3240</v>
      </c>
    </row>
    <row r="26" spans="1:20" ht="18" customHeight="1" x14ac:dyDescent="0.15">
      <c r="A26" s="53" t="s">
        <v>509</v>
      </c>
      <c r="B26" s="56" t="s">
        <v>495</v>
      </c>
      <c r="C26" s="87" t="s">
        <v>22</v>
      </c>
      <c r="D26" s="79">
        <v>1</v>
      </c>
      <c r="E26" s="80" t="s">
        <v>19</v>
      </c>
      <c r="F26" s="58">
        <v>1</v>
      </c>
      <c r="G26" s="63">
        <f t="shared" si="2"/>
        <v>2</v>
      </c>
      <c r="H26" s="59">
        <f>IF(D26='基本（介護無）・単一'!$F$4,'基本（介護無）・単一'!$L$4,IF(D26='基本（介護無）・単一'!$F$5,'基本（介護無）・単一'!$L$5,IF(D26='基本（介護無）・単一'!$F$6,'基本（介護無）・単一'!$L$6,IF(D26='基本（介護無）・単一'!$F$7,'基本（介護無）・単一'!$L$7,IF(D26='基本（介護無）・単一'!$F$8,'基本（介護無）・単一'!$L$8,IF(D26='基本（介護無）・単一'!$F$9,'基本（介護無）・単一'!$L$9,IF(D26='基本（介護無）・単一'!$F$10,'基本（介護無）・単一'!$L$10)))))))</f>
        <v>197</v>
      </c>
      <c r="I26" s="256"/>
      <c r="J26" s="59">
        <f>'基本（介護無）・複合'!M26</f>
        <v>147</v>
      </c>
      <c r="K26" s="256"/>
      <c r="L26" s="59">
        <f t="shared" si="0"/>
        <v>393</v>
      </c>
      <c r="M26" s="60">
        <f t="shared" si="4"/>
        <v>4401</v>
      </c>
      <c r="N26" s="60">
        <f t="shared" si="4"/>
        <v>4307</v>
      </c>
      <c r="O26" s="60">
        <f t="shared" si="4"/>
        <v>4283</v>
      </c>
      <c r="P26" s="60">
        <f t="shared" si="4"/>
        <v>4212</v>
      </c>
      <c r="Q26" s="60">
        <f t="shared" si="4"/>
        <v>4165</v>
      </c>
      <c r="R26" s="60">
        <f t="shared" si="4"/>
        <v>4071</v>
      </c>
      <c r="S26" s="60">
        <f t="shared" si="4"/>
        <v>4000</v>
      </c>
      <c r="T26" s="60">
        <f t="shared" si="4"/>
        <v>3930</v>
      </c>
    </row>
    <row r="27" spans="1:20" ht="18" customHeight="1" x14ac:dyDescent="0.15">
      <c r="A27" s="53" t="s">
        <v>510</v>
      </c>
      <c r="B27" s="56" t="s">
        <v>495</v>
      </c>
      <c r="C27" s="87" t="s">
        <v>22</v>
      </c>
      <c r="D27" s="79">
        <v>1</v>
      </c>
      <c r="E27" s="80" t="s">
        <v>19</v>
      </c>
      <c r="F27" s="58">
        <v>1.5</v>
      </c>
      <c r="G27" s="63">
        <f t="shared" si="2"/>
        <v>2.5</v>
      </c>
      <c r="H27" s="59">
        <f>IF(D27='基本（介護無）・単一'!$F$4,'基本（介護無）・単一'!$L$4,IF(D27='基本（介護無）・単一'!$F$5,'基本（介護無）・単一'!$L$5,IF(D27='基本（介護無）・単一'!$F$6,'基本（介護無）・単一'!$L$6,IF(D27='基本（介護無）・単一'!$F$7,'基本（介護無）・単一'!$L$7,IF(D27='基本（介護無）・単一'!$F$8,'基本（介護無）・単一'!$L$8,IF(D27='基本（介護無）・単一'!$F$9,'基本（介護無）・単一'!$L$9,IF(D27='基本（介護無）・単一'!$F$10,'基本（介護無）・単一'!$L$10)))))))</f>
        <v>197</v>
      </c>
      <c r="I27" s="256"/>
      <c r="J27" s="59">
        <f>'基本（介護無）・複合'!M27</f>
        <v>216</v>
      </c>
      <c r="K27" s="256"/>
      <c r="L27" s="59">
        <f t="shared" si="0"/>
        <v>462</v>
      </c>
      <c r="M27" s="60">
        <f t="shared" si="4"/>
        <v>5174</v>
      </c>
      <c r="N27" s="60">
        <f t="shared" si="4"/>
        <v>5063</v>
      </c>
      <c r="O27" s="60">
        <f t="shared" si="4"/>
        <v>5035</v>
      </c>
      <c r="P27" s="60">
        <f t="shared" si="4"/>
        <v>4952</v>
      </c>
      <c r="Q27" s="60">
        <f t="shared" si="4"/>
        <v>4897</v>
      </c>
      <c r="R27" s="60">
        <f t="shared" si="4"/>
        <v>4786</v>
      </c>
      <c r="S27" s="60">
        <f t="shared" si="4"/>
        <v>4703</v>
      </c>
      <c r="T27" s="60">
        <f t="shared" si="4"/>
        <v>4620</v>
      </c>
    </row>
    <row r="28" spans="1:20" ht="18" customHeight="1" x14ac:dyDescent="0.15">
      <c r="A28" s="53" t="s">
        <v>511</v>
      </c>
      <c r="B28" s="56" t="s">
        <v>495</v>
      </c>
      <c r="C28" s="87" t="s">
        <v>22</v>
      </c>
      <c r="D28" s="79">
        <v>1</v>
      </c>
      <c r="E28" s="80" t="s">
        <v>19</v>
      </c>
      <c r="F28" s="58">
        <v>2</v>
      </c>
      <c r="G28" s="63">
        <f t="shared" si="2"/>
        <v>3</v>
      </c>
      <c r="H28" s="59">
        <f>IF(D28='基本（介護無）・単一'!$F$4,'基本（介護無）・単一'!$L$4,IF(D28='基本（介護無）・単一'!$F$5,'基本（介護無）・単一'!$L$5,IF(D28='基本（介護無）・単一'!$F$6,'基本（介護無）・単一'!$L$6,IF(D28='基本（介護無）・単一'!$F$7,'基本（介護無）・単一'!$L$7,IF(D28='基本（介護無）・単一'!$F$8,'基本（介護無）・単一'!$L$8,IF(D28='基本（介護無）・単一'!$F$9,'基本（介護無）・単一'!$L$9,IF(D28='基本（介護無）・単一'!$F$10,'基本（介護無）・単一'!$L$10)))))))</f>
        <v>197</v>
      </c>
      <c r="I28" s="256"/>
      <c r="J28" s="59">
        <f>'基本（介護無）・複合'!M28</f>
        <v>285</v>
      </c>
      <c r="K28" s="256"/>
      <c r="L28" s="59">
        <f t="shared" si="0"/>
        <v>531</v>
      </c>
      <c r="M28" s="60">
        <f t="shared" si="4"/>
        <v>5947</v>
      </c>
      <c r="N28" s="60">
        <f t="shared" si="4"/>
        <v>5819</v>
      </c>
      <c r="O28" s="60">
        <f t="shared" si="4"/>
        <v>5787</v>
      </c>
      <c r="P28" s="60">
        <f t="shared" si="4"/>
        <v>5692</v>
      </c>
      <c r="Q28" s="60">
        <f t="shared" si="4"/>
        <v>5628</v>
      </c>
      <c r="R28" s="60">
        <f t="shared" si="4"/>
        <v>5501</v>
      </c>
      <c r="S28" s="60">
        <f t="shared" si="4"/>
        <v>5405</v>
      </c>
      <c r="T28" s="60">
        <f t="shared" si="4"/>
        <v>5310</v>
      </c>
    </row>
    <row r="29" spans="1:20" ht="18" customHeight="1" x14ac:dyDescent="0.15">
      <c r="A29" s="53" t="s">
        <v>512</v>
      </c>
      <c r="B29" s="56" t="s">
        <v>495</v>
      </c>
      <c r="C29" s="87" t="s">
        <v>22</v>
      </c>
      <c r="D29" s="79">
        <v>1</v>
      </c>
      <c r="E29" s="80" t="s">
        <v>19</v>
      </c>
      <c r="F29" s="58">
        <v>2.5</v>
      </c>
      <c r="G29" s="63">
        <f t="shared" si="2"/>
        <v>3.5</v>
      </c>
      <c r="H29" s="59">
        <f>IF(D29='基本（介護無）・単一'!$F$4,'基本（介護無）・単一'!$L$4,IF(D29='基本（介護無）・単一'!$F$5,'基本（介護無）・単一'!$L$5,IF(D29='基本（介護無）・単一'!$F$6,'基本（介護無）・単一'!$L$6,IF(D29='基本（介護無）・単一'!$F$7,'基本（介護無）・単一'!$L$7,IF(D29='基本（介護無）・単一'!$F$8,'基本（介護無）・単一'!$L$8,IF(D29='基本（介護無）・単一'!$F$9,'基本（介護無）・単一'!$L$9,IF(D29='基本（介護無）・単一'!$F$10,'基本（介護無）・単一'!$L$10)))))))</f>
        <v>197</v>
      </c>
      <c r="I29" s="256"/>
      <c r="J29" s="59">
        <f>'基本（介護無）・複合'!M29</f>
        <v>354</v>
      </c>
      <c r="K29" s="256"/>
      <c r="L29" s="59">
        <f t="shared" si="0"/>
        <v>600</v>
      </c>
      <c r="M29" s="60">
        <f t="shared" si="4"/>
        <v>6720</v>
      </c>
      <c r="N29" s="60">
        <f t="shared" si="4"/>
        <v>6576</v>
      </c>
      <c r="O29" s="60">
        <f t="shared" si="4"/>
        <v>6540</v>
      </c>
      <c r="P29" s="60">
        <f t="shared" si="4"/>
        <v>6432</v>
      </c>
      <c r="Q29" s="60">
        <f t="shared" si="4"/>
        <v>6360</v>
      </c>
      <c r="R29" s="60">
        <f t="shared" si="4"/>
        <v>6216</v>
      </c>
      <c r="S29" s="60">
        <f t="shared" si="4"/>
        <v>6108</v>
      </c>
      <c r="T29" s="60">
        <f t="shared" si="4"/>
        <v>6000</v>
      </c>
    </row>
    <row r="30" spans="1:20" ht="18" customHeight="1" x14ac:dyDescent="0.15">
      <c r="A30" s="53" t="s">
        <v>513</v>
      </c>
      <c r="B30" s="56" t="s">
        <v>495</v>
      </c>
      <c r="C30" s="87" t="s">
        <v>22</v>
      </c>
      <c r="D30" s="79">
        <v>1</v>
      </c>
      <c r="E30" s="80" t="s">
        <v>19</v>
      </c>
      <c r="F30" s="58">
        <v>3</v>
      </c>
      <c r="G30" s="63">
        <f t="shared" si="2"/>
        <v>4</v>
      </c>
      <c r="H30" s="59">
        <f>IF(D30='基本（介護無）・単一'!$F$4,'基本（介護無）・単一'!$L$4,IF(D30='基本（介護無）・単一'!$F$5,'基本（介護無）・単一'!$L$5,IF(D30='基本（介護無）・単一'!$F$6,'基本（介護無）・単一'!$L$6,IF(D30='基本（介護無）・単一'!$F$7,'基本（介護無）・単一'!$L$7,IF(D30='基本（介護無）・単一'!$F$8,'基本（介護無）・単一'!$L$8,IF(D30='基本（介護無）・単一'!$F$9,'基本（介護無）・単一'!$L$9,IF(D30='基本（介護無）・単一'!$F$10,'基本（介護無）・単一'!$L$10)))))))</f>
        <v>197</v>
      </c>
      <c r="I30" s="256"/>
      <c r="J30" s="59">
        <f>'基本（介護無）・複合'!M30</f>
        <v>423</v>
      </c>
      <c r="K30" s="256"/>
      <c r="L30" s="59">
        <f t="shared" si="0"/>
        <v>669</v>
      </c>
      <c r="M30" s="60">
        <f t="shared" si="4"/>
        <v>7492</v>
      </c>
      <c r="N30" s="60">
        <f t="shared" si="4"/>
        <v>7332</v>
      </c>
      <c r="O30" s="60">
        <f t="shared" si="4"/>
        <v>7292</v>
      </c>
      <c r="P30" s="60">
        <f t="shared" si="4"/>
        <v>7171</v>
      </c>
      <c r="Q30" s="60">
        <f t="shared" si="4"/>
        <v>7091</v>
      </c>
      <c r="R30" s="60">
        <f t="shared" si="4"/>
        <v>6930</v>
      </c>
      <c r="S30" s="60">
        <f t="shared" si="4"/>
        <v>6810</v>
      </c>
      <c r="T30" s="60">
        <f t="shared" si="4"/>
        <v>6690</v>
      </c>
    </row>
    <row r="31" spans="1:20" ht="18" customHeight="1" x14ac:dyDescent="0.15">
      <c r="A31" s="53" t="s">
        <v>514</v>
      </c>
      <c r="B31" s="56" t="s">
        <v>495</v>
      </c>
      <c r="C31" s="87" t="s">
        <v>22</v>
      </c>
      <c r="D31" s="79">
        <v>1</v>
      </c>
      <c r="E31" s="80" t="s">
        <v>19</v>
      </c>
      <c r="F31" s="58">
        <v>3.5</v>
      </c>
      <c r="G31" s="63">
        <f t="shared" si="2"/>
        <v>4.5</v>
      </c>
      <c r="H31" s="59">
        <f>IF(D31='基本（介護無）・単一'!$F$4,'基本（介護無）・単一'!$L$4,IF(D31='基本（介護無）・単一'!$F$5,'基本（介護無）・単一'!$L$5,IF(D31='基本（介護無）・単一'!$F$6,'基本（介護無）・単一'!$L$6,IF(D31='基本（介護無）・単一'!$F$7,'基本（介護無）・単一'!$L$7,IF(D31='基本（介護無）・単一'!$F$8,'基本（介護無）・単一'!$L$8,IF(D31='基本（介護無）・単一'!$F$9,'基本（介護無）・単一'!$L$9,IF(D31='基本（介護無）・単一'!$F$10,'基本（介護無）・単一'!$L$10)))))))</f>
        <v>197</v>
      </c>
      <c r="I31" s="256"/>
      <c r="J31" s="59">
        <f>'基本（介護無）・複合'!M31</f>
        <v>492</v>
      </c>
      <c r="K31" s="256"/>
      <c r="L31" s="59">
        <f t="shared" si="0"/>
        <v>738</v>
      </c>
      <c r="M31" s="60">
        <f t="shared" si="4"/>
        <v>8265</v>
      </c>
      <c r="N31" s="60">
        <f t="shared" si="4"/>
        <v>8088</v>
      </c>
      <c r="O31" s="60">
        <f t="shared" si="4"/>
        <v>8044</v>
      </c>
      <c r="P31" s="60">
        <f t="shared" si="4"/>
        <v>7911</v>
      </c>
      <c r="Q31" s="60">
        <f t="shared" si="4"/>
        <v>7822</v>
      </c>
      <c r="R31" s="60">
        <f t="shared" si="4"/>
        <v>7645</v>
      </c>
      <c r="S31" s="60">
        <f t="shared" si="4"/>
        <v>7512</v>
      </c>
      <c r="T31" s="60">
        <f t="shared" si="4"/>
        <v>7380</v>
      </c>
    </row>
    <row r="32" spans="1:20" ht="18" customHeight="1" x14ac:dyDescent="0.15">
      <c r="A32" s="53" t="s">
        <v>515</v>
      </c>
      <c r="B32" s="56" t="s">
        <v>495</v>
      </c>
      <c r="C32" s="87" t="s">
        <v>22</v>
      </c>
      <c r="D32" s="79">
        <v>1</v>
      </c>
      <c r="E32" s="80" t="s">
        <v>19</v>
      </c>
      <c r="F32" s="58">
        <v>4</v>
      </c>
      <c r="G32" s="63">
        <f t="shared" si="2"/>
        <v>5</v>
      </c>
      <c r="H32" s="59">
        <f>IF(D32='基本（介護無）・単一'!$F$4,'基本（介護無）・単一'!$L$4,IF(D32='基本（介護無）・単一'!$F$5,'基本（介護無）・単一'!$L$5,IF(D32='基本（介護無）・単一'!$F$6,'基本（介護無）・単一'!$L$6,IF(D32='基本（介護無）・単一'!$F$7,'基本（介護無）・単一'!$L$7,IF(D32='基本（介護無）・単一'!$F$8,'基本（介護無）・単一'!$L$8,IF(D32='基本（介護無）・単一'!$F$9,'基本（介護無）・単一'!$L$9,IF(D32='基本（介護無）・単一'!$F$10,'基本（介護無）・単一'!$L$10)))))))</f>
        <v>197</v>
      </c>
      <c r="I32" s="256"/>
      <c r="J32" s="59">
        <f>'基本（介護無）・複合'!M32</f>
        <v>561</v>
      </c>
      <c r="K32" s="256"/>
      <c r="L32" s="59">
        <f t="shared" si="0"/>
        <v>807</v>
      </c>
      <c r="M32" s="60">
        <f t="shared" si="4"/>
        <v>9038</v>
      </c>
      <c r="N32" s="60">
        <f t="shared" si="4"/>
        <v>8844</v>
      </c>
      <c r="O32" s="60">
        <f t="shared" si="4"/>
        <v>8796</v>
      </c>
      <c r="P32" s="60">
        <f t="shared" si="4"/>
        <v>8651</v>
      </c>
      <c r="Q32" s="60">
        <f t="shared" si="4"/>
        <v>8554</v>
      </c>
      <c r="R32" s="60">
        <f t="shared" si="4"/>
        <v>8360</v>
      </c>
      <c r="S32" s="60">
        <f t="shared" si="4"/>
        <v>8215</v>
      </c>
      <c r="T32" s="60">
        <f t="shared" si="4"/>
        <v>8070</v>
      </c>
    </row>
    <row r="33" spans="1:20" ht="18" customHeight="1" x14ac:dyDescent="0.15">
      <c r="A33" s="53" t="s">
        <v>516</v>
      </c>
      <c r="B33" s="56" t="s">
        <v>495</v>
      </c>
      <c r="C33" s="87" t="s">
        <v>22</v>
      </c>
      <c r="D33" s="79">
        <v>1</v>
      </c>
      <c r="E33" s="80" t="s">
        <v>19</v>
      </c>
      <c r="F33" s="58">
        <v>4.5</v>
      </c>
      <c r="G33" s="63">
        <f t="shared" si="2"/>
        <v>5.5</v>
      </c>
      <c r="H33" s="59">
        <f>IF(D33='基本（介護無）・単一'!$F$4,'基本（介護無）・単一'!$L$4,IF(D33='基本（介護無）・単一'!$F$5,'基本（介護無）・単一'!$L$5,IF(D33='基本（介護無）・単一'!$F$6,'基本（介護無）・単一'!$L$6,IF(D33='基本（介護無）・単一'!$F$7,'基本（介護無）・単一'!$L$7,IF(D33='基本（介護無）・単一'!$F$8,'基本（介護無）・単一'!$L$8,IF(D33='基本（介護無）・単一'!$F$9,'基本（介護無）・単一'!$L$9,IF(D33='基本（介護無）・単一'!$F$10,'基本（介護無）・単一'!$L$10)))))))</f>
        <v>197</v>
      </c>
      <c r="I33" s="256"/>
      <c r="J33" s="59">
        <f>'基本（介護無）・複合'!M33</f>
        <v>630</v>
      </c>
      <c r="K33" s="256"/>
      <c r="L33" s="59">
        <f t="shared" si="0"/>
        <v>876</v>
      </c>
      <c r="M33" s="60">
        <f t="shared" si="4"/>
        <v>9811</v>
      </c>
      <c r="N33" s="60">
        <f t="shared" si="4"/>
        <v>9600</v>
      </c>
      <c r="O33" s="60">
        <f t="shared" si="4"/>
        <v>9548</v>
      </c>
      <c r="P33" s="60">
        <f t="shared" si="4"/>
        <v>9390</v>
      </c>
      <c r="Q33" s="60">
        <f t="shared" si="4"/>
        <v>9285</v>
      </c>
      <c r="R33" s="60">
        <f t="shared" si="4"/>
        <v>9075</v>
      </c>
      <c r="S33" s="60">
        <f t="shared" si="4"/>
        <v>8917</v>
      </c>
      <c r="T33" s="60">
        <f t="shared" si="4"/>
        <v>8760</v>
      </c>
    </row>
    <row r="34" spans="1:20" ht="18" customHeight="1" x14ac:dyDescent="0.15">
      <c r="A34" s="53" t="s">
        <v>517</v>
      </c>
      <c r="B34" s="56" t="s">
        <v>495</v>
      </c>
      <c r="C34" s="87" t="s">
        <v>22</v>
      </c>
      <c r="D34" s="79">
        <v>1</v>
      </c>
      <c r="E34" s="80" t="s">
        <v>19</v>
      </c>
      <c r="F34" s="58">
        <v>5</v>
      </c>
      <c r="G34" s="63">
        <f t="shared" si="2"/>
        <v>6</v>
      </c>
      <c r="H34" s="59">
        <f>IF(D34='基本（介護無）・単一'!$F$4,'基本（介護無）・単一'!$L$4,IF(D34='基本（介護無）・単一'!$F$5,'基本（介護無）・単一'!$L$5,IF(D34='基本（介護無）・単一'!$F$6,'基本（介護無）・単一'!$L$6,IF(D34='基本（介護無）・単一'!$F$7,'基本（介護無）・単一'!$L$7,IF(D34='基本（介護無）・単一'!$F$8,'基本（介護無）・単一'!$L$8,IF(D34='基本（介護無）・単一'!$F$9,'基本（介護無）・単一'!$L$9,IF(D34='基本（介護無）・単一'!$F$10,'基本（介護無）・単一'!$L$10)))))))</f>
        <v>197</v>
      </c>
      <c r="I34" s="256"/>
      <c r="J34" s="59">
        <f>'基本（介護無）・複合'!M34</f>
        <v>699</v>
      </c>
      <c r="K34" s="256"/>
      <c r="L34" s="59">
        <f t="shared" si="0"/>
        <v>945</v>
      </c>
      <c r="M34" s="60">
        <f t="shared" ref="M34:T43" si="5">ROUNDDOWN($L34*M$3,0)</f>
        <v>10584</v>
      </c>
      <c r="N34" s="60">
        <f t="shared" si="5"/>
        <v>10357</v>
      </c>
      <c r="O34" s="60">
        <f t="shared" si="5"/>
        <v>10300</v>
      </c>
      <c r="P34" s="60">
        <f t="shared" si="5"/>
        <v>10130</v>
      </c>
      <c r="Q34" s="60">
        <f t="shared" si="5"/>
        <v>10017</v>
      </c>
      <c r="R34" s="60">
        <f t="shared" si="5"/>
        <v>9790</v>
      </c>
      <c r="S34" s="60">
        <f t="shared" si="5"/>
        <v>9620</v>
      </c>
      <c r="T34" s="60">
        <f t="shared" si="5"/>
        <v>9450</v>
      </c>
    </row>
    <row r="35" spans="1:20" ht="18" customHeight="1" x14ac:dyDescent="0.15">
      <c r="A35" s="53" t="s">
        <v>518</v>
      </c>
      <c r="B35" s="56" t="s">
        <v>495</v>
      </c>
      <c r="C35" s="87" t="s">
        <v>22</v>
      </c>
      <c r="D35" s="79">
        <v>1</v>
      </c>
      <c r="E35" s="80" t="s">
        <v>19</v>
      </c>
      <c r="F35" s="58">
        <v>5.5</v>
      </c>
      <c r="G35" s="63">
        <f t="shared" si="2"/>
        <v>6.5</v>
      </c>
      <c r="H35" s="59">
        <f>IF(D35='基本（介護無）・単一'!$F$4,'基本（介護無）・単一'!$L$4,IF(D35='基本（介護無）・単一'!$F$5,'基本（介護無）・単一'!$L$5,IF(D35='基本（介護無）・単一'!$F$6,'基本（介護無）・単一'!$L$6,IF(D35='基本（介護無）・単一'!$F$7,'基本（介護無）・単一'!$L$7,IF(D35='基本（介護無）・単一'!$F$8,'基本（介護無）・単一'!$L$8,IF(D35='基本（介護無）・単一'!$F$9,'基本（介護無）・単一'!$L$9,IF(D35='基本（介護無）・単一'!$F$10,'基本（介護無）・単一'!$L$10)))))))</f>
        <v>197</v>
      </c>
      <c r="I35" s="256"/>
      <c r="J35" s="59">
        <f>'基本（介護無）・複合'!M35</f>
        <v>768</v>
      </c>
      <c r="K35" s="256"/>
      <c r="L35" s="59">
        <f t="shared" si="0"/>
        <v>1014</v>
      </c>
      <c r="M35" s="60">
        <f t="shared" si="5"/>
        <v>11356</v>
      </c>
      <c r="N35" s="60">
        <f t="shared" si="5"/>
        <v>11113</v>
      </c>
      <c r="O35" s="60">
        <f t="shared" si="5"/>
        <v>11052</v>
      </c>
      <c r="P35" s="60">
        <f t="shared" si="5"/>
        <v>10870</v>
      </c>
      <c r="Q35" s="60">
        <f t="shared" si="5"/>
        <v>10748</v>
      </c>
      <c r="R35" s="60">
        <f t="shared" si="5"/>
        <v>10505</v>
      </c>
      <c r="S35" s="60">
        <f t="shared" si="5"/>
        <v>10322</v>
      </c>
      <c r="T35" s="60">
        <f t="shared" si="5"/>
        <v>10140</v>
      </c>
    </row>
    <row r="36" spans="1:20" ht="18" customHeight="1" x14ac:dyDescent="0.15">
      <c r="A36" s="53" t="s">
        <v>519</v>
      </c>
      <c r="B36" s="56" t="s">
        <v>495</v>
      </c>
      <c r="C36" s="87" t="s">
        <v>22</v>
      </c>
      <c r="D36" s="79">
        <v>1</v>
      </c>
      <c r="E36" s="80" t="s">
        <v>19</v>
      </c>
      <c r="F36" s="58">
        <v>6</v>
      </c>
      <c r="G36" s="63">
        <f t="shared" si="2"/>
        <v>7</v>
      </c>
      <c r="H36" s="59">
        <f>IF(D36='基本（介護無）・単一'!$F$4,'基本（介護無）・単一'!$L$4,IF(D36='基本（介護無）・単一'!$F$5,'基本（介護無）・単一'!$L$5,IF(D36='基本（介護無）・単一'!$F$6,'基本（介護無）・単一'!$L$6,IF(D36='基本（介護無）・単一'!$F$7,'基本（介護無）・単一'!$L$7,IF(D36='基本（介護無）・単一'!$F$8,'基本（介護無）・単一'!$L$8,IF(D36='基本（介護無）・単一'!$F$9,'基本（介護無）・単一'!$L$9,IF(D36='基本（介護無）・単一'!$F$10,'基本（介護無）・単一'!$L$10)))))))</f>
        <v>197</v>
      </c>
      <c r="I36" s="256"/>
      <c r="J36" s="59">
        <f>'基本（介護無）・複合'!M36</f>
        <v>837</v>
      </c>
      <c r="K36" s="256"/>
      <c r="L36" s="59">
        <f t="shared" ref="L36:L67" si="6">ROUND(H36*(1+$I$4),0)+ROUND(J36*(1+$K$4),0)</f>
        <v>1083</v>
      </c>
      <c r="M36" s="60">
        <f t="shared" si="5"/>
        <v>12129</v>
      </c>
      <c r="N36" s="60">
        <f t="shared" si="5"/>
        <v>11869</v>
      </c>
      <c r="O36" s="60">
        <f t="shared" si="5"/>
        <v>11804</v>
      </c>
      <c r="P36" s="60">
        <f t="shared" si="5"/>
        <v>11609</v>
      </c>
      <c r="Q36" s="60">
        <f t="shared" si="5"/>
        <v>11479</v>
      </c>
      <c r="R36" s="60">
        <f t="shared" si="5"/>
        <v>11219</v>
      </c>
      <c r="S36" s="60">
        <f t="shared" si="5"/>
        <v>11024</v>
      </c>
      <c r="T36" s="60">
        <f t="shared" si="5"/>
        <v>10830</v>
      </c>
    </row>
    <row r="37" spans="1:20" ht="18" customHeight="1" x14ac:dyDescent="0.15">
      <c r="A37" s="53" t="s">
        <v>520</v>
      </c>
      <c r="B37" s="56" t="s">
        <v>495</v>
      </c>
      <c r="C37" s="87" t="s">
        <v>22</v>
      </c>
      <c r="D37" s="79">
        <v>1</v>
      </c>
      <c r="E37" s="80" t="s">
        <v>19</v>
      </c>
      <c r="F37" s="58">
        <v>6.5</v>
      </c>
      <c r="G37" s="63">
        <f t="shared" si="2"/>
        <v>7.5</v>
      </c>
      <c r="H37" s="59">
        <f>IF(D37='基本（介護無）・単一'!$F$4,'基本（介護無）・単一'!$L$4,IF(D37='基本（介護無）・単一'!$F$5,'基本（介護無）・単一'!$L$5,IF(D37='基本（介護無）・単一'!$F$6,'基本（介護無）・単一'!$L$6,IF(D37='基本（介護無）・単一'!$F$7,'基本（介護無）・単一'!$L$7,IF(D37='基本（介護無）・単一'!$F$8,'基本（介護無）・単一'!$L$8,IF(D37='基本（介護無）・単一'!$F$9,'基本（介護無）・単一'!$L$9,IF(D37='基本（介護無）・単一'!$F$10,'基本（介護無）・単一'!$L$10)))))))</f>
        <v>197</v>
      </c>
      <c r="I37" s="256"/>
      <c r="J37" s="59">
        <f>'基本（介護無）・複合'!M37</f>
        <v>906</v>
      </c>
      <c r="K37" s="256"/>
      <c r="L37" s="59">
        <f t="shared" si="6"/>
        <v>1152</v>
      </c>
      <c r="M37" s="60">
        <f t="shared" si="5"/>
        <v>12902</v>
      </c>
      <c r="N37" s="60">
        <f t="shared" si="5"/>
        <v>12625</v>
      </c>
      <c r="O37" s="60">
        <f t="shared" si="5"/>
        <v>12556</v>
      </c>
      <c r="P37" s="60">
        <f t="shared" si="5"/>
        <v>12349</v>
      </c>
      <c r="Q37" s="60">
        <f t="shared" si="5"/>
        <v>12211</v>
      </c>
      <c r="R37" s="60">
        <f t="shared" si="5"/>
        <v>11934</v>
      </c>
      <c r="S37" s="60">
        <f t="shared" si="5"/>
        <v>11727</v>
      </c>
      <c r="T37" s="60">
        <f t="shared" si="5"/>
        <v>11520</v>
      </c>
    </row>
    <row r="38" spans="1:20" ht="18" customHeight="1" x14ac:dyDescent="0.15">
      <c r="A38" s="53" t="s">
        <v>521</v>
      </c>
      <c r="B38" s="56" t="s">
        <v>495</v>
      </c>
      <c r="C38" s="87" t="s">
        <v>22</v>
      </c>
      <c r="D38" s="79">
        <v>1</v>
      </c>
      <c r="E38" s="80" t="s">
        <v>19</v>
      </c>
      <c r="F38" s="58">
        <v>7</v>
      </c>
      <c r="G38" s="63">
        <f t="shared" si="2"/>
        <v>8</v>
      </c>
      <c r="H38" s="59">
        <f>IF(D38='基本（介護無）・単一'!$F$4,'基本（介護無）・単一'!$L$4,IF(D38='基本（介護無）・単一'!$F$5,'基本（介護無）・単一'!$L$5,IF(D38='基本（介護無）・単一'!$F$6,'基本（介護無）・単一'!$L$6,IF(D38='基本（介護無）・単一'!$F$7,'基本（介護無）・単一'!$L$7,IF(D38='基本（介護無）・単一'!$F$8,'基本（介護無）・単一'!$L$8,IF(D38='基本（介護無）・単一'!$F$9,'基本（介護無）・単一'!$L$9,IF(D38='基本（介護無）・単一'!$F$10,'基本（介護無）・単一'!$L$10)))))))</f>
        <v>197</v>
      </c>
      <c r="I38" s="256"/>
      <c r="J38" s="59">
        <f>'基本（介護無）・複合'!M38</f>
        <v>975</v>
      </c>
      <c r="K38" s="256"/>
      <c r="L38" s="59">
        <f t="shared" si="6"/>
        <v>1221</v>
      </c>
      <c r="M38" s="60">
        <f t="shared" si="5"/>
        <v>13675</v>
      </c>
      <c r="N38" s="60">
        <f t="shared" si="5"/>
        <v>13382</v>
      </c>
      <c r="O38" s="60">
        <f t="shared" si="5"/>
        <v>13308</v>
      </c>
      <c r="P38" s="60">
        <f t="shared" si="5"/>
        <v>13089</v>
      </c>
      <c r="Q38" s="60">
        <f t="shared" si="5"/>
        <v>12942</v>
      </c>
      <c r="R38" s="60">
        <f t="shared" si="5"/>
        <v>12649</v>
      </c>
      <c r="S38" s="60">
        <f t="shared" si="5"/>
        <v>12429</v>
      </c>
      <c r="T38" s="60">
        <f t="shared" si="5"/>
        <v>12210</v>
      </c>
    </row>
    <row r="39" spans="1:20" ht="18" customHeight="1" x14ac:dyDescent="0.15">
      <c r="A39" s="53" t="s">
        <v>522</v>
      </c>
      <c r="B39" s="56" t="s">
        <v>495</v>
      </c>
      <c r="C39" s="87" t="s">
        <v>22</v>
      </c>
      <c r="D39" s="79">
        <v>1</v>
      </c>
      <c r="E39" s="80" t="s">
        <v>19</v>
      </c>
      <c r="F39" s="58">
        <v>7.5</v>
      </c>
      <c r="G39" s="63">
        <f t="shared" si="2"/>
        <v>8.5</v>
      </c>
      <c r="H39" s="59">
        <f>IF(D39='基本（介護無）・単一'!$F$4,'基本（介護無）・単一'!$L$4,IF(D39='基本（介護無）・単一'!$F$5,'基本（介護無）・単一'!$L$5,IF(D39='基本（介護無）・単一'!$F$6,'基本（介護無）・単一'!$L$6,IF(D39='基本（介護無）・単一'!$F$7,'基本（介護無）・単一'!$L$7,IF(D39='基本（介護無）・単一'!$F$8,'基本（介護無）・単一'!$L$8,IF(D39='基本（介護無）・単一'!$F$9,'基本（介護無）・単一'!$L$9,IF(D39='基本（介護無）・単一'!$F$10,'基本（介護無）・単一'!$L$10)))))))</f>
        <v>197</v>
      </c>
      <c r="I39" s="256"/>
      <c r="J39" s="59">
        <f>'基本（介護無）・複合'!M39</f>
        <v>1044</v>
      </c>
      <c r="K39" s="256"/>
      <c r="L39" s="59">
        <f t="shared" si="6"/>
        <v>1290</v>
      </c>
      <c r="M39" s="60">
        <f t="shared" si="5"/>
        <v>14448</v>
      </c>
      <c r="N39" s="60">
        <f t="shared" si="5"/>
        <v>14138</v>
      </c>
      <c r="O39" s="60">
        <f t="shared" si="5"/>
        <v>14061</v>
      </c>
      <c r="P39" s="60">
        <f t="shared" si="5"/>
        <v>13828</v>
      </c>
      <c r="Q39" s="60">
        <f t="shared" si="5"/>
        <v>13674</v>
      </c>
      <c r="R39" s="60">
        <f t="shared" si="5"/>
        <v>13364</v>
      </c>
      <c r="S39" s="60">
        <f t="shared" si="5"/>
        <v>13132</v>
      </c>
      <c r="T39" s="60">
        <f t="shared" si="5"/>
        <v>12900</v>
      </c>
    </row>
    <row r="40" spans="1:20" ht="18" customHeight="1" x14ac:dyDescent="0.15">
      <c r="A40" s="53" t="s">
        <v>523</v>
      </c>
      <c r="B40" s="56" t="s">
        <v>495</v>
      </c>
      <c r="C40" s="87" t="s">
        <v>22</v>
      </c>
      <c r="D40" s="79">
        <v>1</v>
      </c>
      <c r="E40" s="80" t="s">
        <v>19</v>
      </c>
      <c r="F40" s="58">
        <v>8</v>
      </c>
      <c r="G40" s="63">
        <f t="shared" si="2"/>
        <v>9</v>
      </c>
      <c r="H40" s="59">
        <f>IF(D40='基本（介護無）・単一'!$F$4,'基本（介護無）・単一'!$L$4,IF(D40='基本（介護無）・単一'!$F$5,'基本（介護無）・単一'!$L$5,IF(D40='基本（介護無）・単一'!$F$6,'基本（介護無）・単一'!$L$6,IF(D40='基本（介護無）・単一'!$F$7,'基本（介護無）・単一'!$L$7,IF(D40='基本（介護無）・単一'!$F$8,'基本（介護無）・単一'!$L$8,IF(D40='基本（介護無）・単一'!$F$9,'基本（介護無）・単一'!$L$9,IF(D40='基本（介護無）・単一'!$F$10,'基本（介護無）・単一'!$L$10)))))))</f>
        <v>197</v>
      </c>
      <c r="I40" s="256"/>
      <c r="J40" s="59">
        <f>'基本（介護無）・複合'!M40</f>
        <v>1113</v>
      </c>
      <c r="K40" s="256"/>
      <c r="L40" s="59">
        <f t="shared" si="6"/>
        <v>1359</v>
      </c>
      <c r="M40" s="60">
        <f t="shared" si="5"/>
        <v>15220</v>
      </c>
      <c r="N40" s="60">
        <f t="shared" si="5"/>
        <v>14894</v>
      </c>
      <c r="O40" s="60">
        <f t="shared" si="5"/>
        <v>14813</v>
      </c>
      <c r="P40" s="60">
        <f t="shared" si="5"/>
        <v>14568</v>
      </c>
      <c r="Q40" s="60">
        <f t="shared" si="5"/>
        <v>14405</v>
      </c>
      <c r="R40" s="60">
        <f t="shared" si="5"/>
        <v>14079</v>
      </c>
      <c r="S40" s="60">
        <f t="shared" si="5"/>
        <v>13834</v>
      </c>
      <c r="T40" s="60">
        <f t="shared" si="5"/>
        <v>13590</v>
      </c>
    </row>
    <row r="41" spans="1:20" ht="18" customHeight="1" x14ac:dyDescent="0.15">
      <c r="A41" s="53" t="s">
        <v>524</v>
      </c>
      <c r="B41" s="56" t="s">
        <v>495</v>
      </c>
      <c r="C41" s="87" t="s">
        <v>22</v>
      </c>
      <c r="D41" s="79">
        <v>1</v>
      </c>
      <c r="E41" s="80" t="s">
        <v>19</v>
      </c>
      <c r="F41" s="58">
        <v>8.5</v>
      </c>
      <c r="G41" s="63">
        <f t="shared" si="2"/>
        <v>9.5</v>
      </c>
      <c r="H41" s="59">
        <f>IF(D41='基本（介護無）・単一'!$F$4,'基本（介護無）・単一'!$L$4,IF(D41='基本（介護無）・単一'!$F$5,'基本（介護無）・単一'!$L$5,IF(D41='基本（介護無）・単一'!$F$6,'基本（介護無）・単一'!$L$6,IF(D41='基本（介護無）・単一'!$F$7,'基本（介護無）・単一'!$L$7,IF(D41='基本（介護無）・単一'!$F$8,'基本（介護無）・単一'!$L$8,IF(D41='基本（介護無）・単一'!$F$9,'基本（介護無）・単一'!$L$9,IF(D41='基本（介護無）・単一'!$F$10,'基本（介護無）・単一'!$L$10)))))))</f>
        <v>197</v>
      </c>
      <c r="I41" s="256"/>
      <c r="J41" s="59">
        <f>'基本（介護無）・複合'!M41</f>
        <v>1182</v>
      </c>
      <c r="K41" s="256"/>
      <c r="L41" s="59">
        <f t="shared" si="6"/>
        <v>1428</v>
      </c>
      <c r="M41" s="60">
        <f t="shared" si="5"/>
        <v>15993</v>
      </c>
      <c r="N41" s="60">
        <f t="shared" si="5"/>
        <v>15650</v>
      </c>
      <c r="O41" s="60">
        <f t="shared" si="5"/>
        <v>15565</v>
      </c>
      <c r="P41" s="60">
        <f t="shared" si="5"/>
        <v>15308</v>
      </c>
      <c r="Q41" s="60">
        <f t="shared" si="5"/>
        <v>15136</v>
      </c>
      <c r="R41" s="60">
        <f t="shared" si="5"/>
        <v>14794</v>
      </c>
      <c r="S41" s="60">
        <f t="shared" si="5"/>
        <v>14537</v>
      </c>
      <c r="T41" s="60">
        <f t="shared" si="5"/>
        <v>14280</v>
      </c>
    </row>
    <row r="42" spans="1:20" ht="18" customHeight="1" x14ac:dyDescent="0.15">
      <c r="A42" s="53" t="s">
        <v>525</v>
      </c>
      <c r="B42" s="56" t="s">
        <v>495</v>
      </c>
      <c r="C42" s="87" t="s">
        <v>22</v>
      </c>
      <c r="D42" s="79">
        <v>1</v>
      </c>
      <c r="E42" s="80" t="s">
        <v>19</v>
      </c>
      <c r="F42" s="58">
        <v>9</v>
      </c>
      <c r="G42" s="63">
        <f t="shared" si="2"/>
        <v>10</v>
      </c>
      <c r="H42" s="59">
        <f>IF(D42='基本（介護無）・単一'!$F$4,'基本（介護無）・単一'!$L$4,IF(D42='基本（介護無）・単一'!$F$5,'基本（介護無）・単一'!$L$5,IF(D42='基本（介護無）・単一'!$F$6,'基本（介護無）・単一'!$L$6,IF(D42='基本（介護無）・単一'!$F$7,'基本（介護無）・単一'!$L$7,IF(D42='基本（介護無）・単一'!$F$8,'基本（介護無）・単一'!$L$8,IF(D42='基本（介護無）・単一'!$F$9,'基本（介護無）・単一'!$L$9,IF(D42='基本（介護無）・単一'!$F$10,'基本（介護無）・単一'!$L$10)))))))</f>
        <v>197</v>
      </c>
      <c r="I42" s="256"/>
      <c r="J42" s="59">
        <f>'基本（介護無）・複合'!M42</f>
        <v>1251</v>
      </c>
      <c r="K42" s="256"/>
      <c r="L42" s="59">
        <f t="shared" si="6"/>
        <v>1497</v>
      </c>
      <c r="M42" s="60">
        <f t="shared" si="5"/>
        <v>16766</v>
      </c>
      <c r="N42" s="60">
        <f t="shared" si="5"/>
        <v>16407</v>
      </c>
      <c r="O42" s="60">
        <f t="shared" si="5"/>
        <v>16317</v>
      </c>
      <c r="P42" s="60">
        <f t="shared" si="5"/>
        <v>16047</v>
      </c>
      <c r="Q42" s="60">
        <f t="shared" si="5"/>
        <v>15868</v>
      </c>
      <c r="R42" s="60">
        <f t="shared" si="5"/>
        <v>15508</v>
      </c>
      <c r="S42" s="60">
        <f t="shared" si="5"/>
        <v>15239</v>
      </c>
      <c r="T42" s="60">
        <f t="shared" si="5"/>
        <v>14970</v>
      </c>
    </row>
    <row r="43" spans="1:20" ht="18" customHeight="1" x14ac:dyDescent="0.15">
      <c r="A43" s="53" t="s">
        <v>526</v>
      </c>
      <c r="B43" s="56" t="s">
        <v>495</v>
      </c>
      <c r="C43" s="87" t="s">
        <v>22</v>
      </c>
      <c r="D43" s="79">
        <v>1</v>
      </c>
      <c r="E43" s="80" t="s">
        <v>19</v>
      </c>
      <c r="F43" s="58">
        <v>9.5</v>
      </c>
      <c r="G43" s="63">
        <f t="shared" si="2"/>
        <v>10.5</v>
      </c>
      <c r="H43" s="59">
        <f>IF(D43='基本（介護無）・単一'!$F$4,'基本（介護無）・単一'!$L$4,IF(D43='基本（介護無）・単一'!$F$5,'基本（介護無）・単一'!$L$5,IF(D43='基本（介護無）・単一'!$F$6,'基本（介護無）・単一'!$L$6,IF(D43='基本（介護無）・単一'!$F$7,'基本（介護無）・単一'!$L$7,IF(D43='基本（介護無）・単一'!$F$8,'基本（介護無）・単一'!$L$8,IF(D43='基本（介護無）・単一'!$F$9,'基本（介護無）・単一'!$L$9,IF(D43='基本（介護無）・単一'!$F$10,'基本（介護無）・単一'!$L$10)))))))</f>
        <v>197</v>
      </c>
      <c r="I43" s="256"/>
      <c r="J43" s="59">
        <f>'基本（介護無）・複合'!M43</f>
        <v>1320</v>
      </c>
      <c r="K43" s="256"/>
      <c r="L43" s="59">
        <f t="shared" si="6"/>
        <v>1566</v>
      </c>
      <c r="M43" s="60">
        <f t="shared" si="5"/>
        <v>17539</v>
      </c>
      <c r="N43" s="60">
        <f t="shared" si="5"/>
        <v>17163</v>
      </c>
      <c r="O43" s="60">
        <f t="shared" si="5"/>
        <v>17069</v>
      </c>
      <c r="P43" s="60">
        <f t="shared" si="5"/>
        <v>16787</v>
      </c>
      <c r="Q43" s="60">
        <f t="shared" si="5"/>
        <v>16599</v>
      </c>
      <c r="R43" s="60">
        <f t="shared" si="5"/>
        <v>16223</v>
      </c>
      <c r="S43" s="60">
        <f t="shared" si="5"/>
        <v>15941</v>
      </c>
      <c r="T43" s="60">
        <f t="shared" si="5"/>
        <v>15660</v>
      </c>
    </row>
    <row r="44" spans="1:20" ht="18" customHeight="1" x14ac:dyDescent="0.15">
      <c r="A44" s="53" t="s">
        <v>527</v>
      </c>
      <c r="B44" s="56" t="s">
        <v>495</v>
      </c>
      <c r="C44" s="87" t="s">
        <v>22</v>
      </c>
      <c r="D44" s="79">
        <v>1</v>
      </c>
      <c r="E44" s="80" t="s">
        <v>19</v>
      </c>
      <c r="F44" s="58">
        <v>10</v>
      </c>
      <c r="G44" s="63">
        <f t="shared" si="2"/>
        <v>11</v>
      </c>
      <c r="H44" s="59">
        <f>IF(D44='基本（介護無）・単一'!$F$4,'基本（介護無）・単一'!$L$4,IF(D44='基本（介護無）・単一'!$F$5,'基本（介護無）・単一'!$L$5,IF(D44='基本（介護無）・単一'!$F$6,'基本（介護無）・単一'!$L$6,IF(D44='基本（介護無）・単一'!$F$7,'基本（介護無）・単一'!$L$7,IF(D44='基本（介護無）・単一'!$F$8,'基本（介護無）・単一'!$L$8,IF(D44='基本（介護無）・単一'!$F$9,'基本（介護無）・単一'!$L$9,IF(D44='基本（介護無）・単一'!$F$10,'基本（介護無）・単一'!$L$10)))))))</f>
        <v>197</v>
      </c>
      <c r="I44" s="256"/>
      <c r="J44" s="59">
        <f>'基本（介護無）・複合'!M44</f>
        <v>1389</v>
      </c>
      <c r="K44" s="256"/>
      <c r="L44" s="59">
        <f t="shared" si="6"/>
        <v>1635</v>
      </c>
      <c r="M44" s="60">
        <f t="shared" ref="M44:T53" si="7">ROUNDDOWN($L44*M$3,0)</f>
        <v>18312</v>
      </c>
      <c r="N44" s="60">
        <f t="shared" si="7"/>
        <v>17919</v>
      </c>
      <c r="O44" s="60">
        <f t="shared" si="7"/>
        <v>17821</v>
      </c>
      <c r="P44" s="60">
        <f t="shared" si="7"/>
        <v>17527</v>
      </c>
      <c r="Q44" s="60">
        <f t="shared" si="7"/>
        <v>17331</v>
      </c>
      <c r="R44" s="60">
        <f t="shared" si="7"/>
        <v>16938</v>
      </c>
      <c r="S44" s="60">
        <f t="shared" si="7"/>
        <v>16644</v>
      </c>
      <c r="T44" s="60">
        <f t="shared" si="7"/>
        <v>16350</v>
      </c>
    </row>
    <row r="45" spans="1:20" ht="18" customHeight="1" x14ac:dyDescent="0.15">
      <c r="A45" s="53" t="s">
        <v>528</v>
      </c>
      <c r="B45" s="56" t="s">
        <v>495</v>
      </c>
      <c r="C45" s="87" t="s">
        <v>22</v>
      </c>
      <c r="D45" s="79">
        <v>1</v>
      </c>
      <c r="E45" s="80" t="s">
        <v>19</v>
      </c>
      <c r="F45" s="58">
        <v>10.5</v>
      </c>
      <c r="G45" s="63">
        <f t="shared" si="2"/>
        <v>11.5</v>
      </c>
      <c r="H45" s="59">
        <f>IF(D45='基本（介護無）・単一'!$F$4,'基本（介護無）・単一'!$L$4,IF(D45='基本（介護無）・単一'!$F$5,'基本（介護無）・単一'!$L$5,IF(D45='基本（介護無）・単一'!$F$6,'基本（介護無）・単一'!$L$6,IF(D45='基本（介護無）・単一'!$F$7,'基本（介護無）・単一'!$L$7,IF(D45='基本（介護無）・単一'!$F$8,'基本（介護無）・単一'!$L$8,IF(D45='基本（介護無）・単一'!$F$9,'基本（介護無）・単一'!$L$9,IF(D45='基本（介護無）・単一'!$F$10,'基本（介護無）・単一'!$L$10)))))))</f>
        <v>197</v>
      </c>
      <c r="I45" s="256"/>
      <c r="J45" s="59">
        <f>'基本（介護無）・複合'!M45</f>
        <v>1458</v>
      </c>
      <c r="K45" s="256"/>
      <c r="L45" s="59">
        <f t="shared" si="6"/>
        <v>1704</v>
      </c>
      <c r="M45" s="60">
        <f t="shared" si="7"/>
        <v>19084</v>
      </c>
      <c r="N45" s="60">
        <f t="shared" si="7"/>
        <v>18675</v>
      </c>
      <c r="O45" s="60">
        <f t="shared" si="7"/>
        <v>18573</v>
      </c>
      <c r="P45" s="60">
        <f t="shared" si="7"/>
        <v>18266</v>
      </c>
      <c r="Q45" s="60">
        <f t="shared" si="7"/>
        <v>18062</v>
      </c>
      <c r="R45" s="60">
        <f t="shared" si="7"/>
        <v>17653</v>
      </c>
      <c r="S45" s="60">
        <f t="shared" si="7"/>
        <v>17346</v>
      </c>
      <c r="T45" s="60">
        <f t="shared" si="7"/>
        <v>17040</v>
      </c>
    </row>
    <row r="46" spans="1:20" ht="18" customHeight="1" x14ac:dyDescent="0.15">
      <c r="A46" s="53" t="s">
        <v>285</v>
      </c>
      <c r="B46" s="56" t="s">
        <v>495</v>
      </c>
      <c r="C46" s="87" t="s">
        <v>22</v>
      </c>
      <c r="D46" s="79">
        <v>1.5</v>
      </c>
      <c r="E46" s="80" t="s">
        <v>19</v>
      </c>
      <c r="F46" s="58">
        <v>0.5</v>
      </c>
      <c r="G46" s="63">
        <f t="shared" si="2"/>
        <v>2</v>
      </c>
      <c r="H46" s="59">
        <f>IF(D46='基本（介護無）・単一'!$F$4,'基本（介護無）・単一'!$L$4,IF(D46='基本（介護無）・単一'!$F$5,'基本（介護無）・単一'!$L$5,IF(D46='基本（介護無）・単一'!$F$6,'基本（介護無）・単一'!$L$6,IF(D46='基本（介護無）・単一'!$F$7,'基本（介護無）・単一'!$L$7,IF(D46='基本（介護無）・単一'!$F$8,'基本（介護無）・単一'!$L$8,IF(D46='基本（介護無）・単一'!$F$9,'基本（介護無）・単一'!$L$9,IF(D46='基本（介護無）・単一'!$F$10,'基本（介護無）・単一'!$L$10)))))))</f>
        <v>275</v>
      </c>
      <c r="I46" s="256"/>
      <c r="J46" s="59">
        <f>'基本（介護無）・複合'!M46</f>
        <v>69</v>
      </c>
      <c r="K46" s="256"/>
      <c r="L46" s="59">
        <f t="shared" si="6"/>
        <v>413</v>
      </c>
      <c r="M46" s="60">
        <f t="shared" si="7"/>
        <v>4625</v>
      </c>
      <c r="N46" s="60">
        <f t="shared" si="7"/>
        <v>4526</v>
      </c>
      <c r="O46" s="60">
        <f t="shared" si="7"/>
        <v>4501</v>
      </c>
      <c r="P46" s="60">
        <f t="shared" si="7"/>
        <v>4427</v>
      </c>
      <c r="Q46" s="60">
        <f t="shared" si="7"/>
        <v>4377</v>
      </c>
      <c r="R46" s="60">
        <f t="shared" si="7"/>
        <v>4278</v>
      </c>
      <c r="S46" s="60">
        <f t="shared" si="7"/>
        <v>4204</v>
      </c>
      <c r="T46" s="60">
        <f t="shared" si="7"/>
        <v>4130</v>
      </c>
    </row>
    <row r="47" spans="1:20" ht="18" customHeight="1" x14ac:dyDescent="0.15">
      <c r="A47" s="53" t="s">
        <v>290</v>
      </c>
      <c r="B47" s="56" t="s">
        <v>495</v>
      </c>
      <c r="C47" s="87" t="s">
        <v>22</v>
      </c>
      <c r="D47" s="79">
        <v>1.5</v>
      </c>
      <c r="E47" s="80" t="s">
        <v>19</v>
      </c>
      <c r="F47" s="58">
        <v>1</v>
      </c>
      <c r="G47" s="63">
        <f t="shared" si="2"/>
        <v>2.5</v>
      </c>
      <c r="H47" s="59">
        <f>IF(D47='基本（介護無）・単一'!$F$4,'基本（介護無）・単一'!$L$4,IF(D47='基本（介護無）・単一'!$F$5,'基本（介護無）・単一'!$L$5,IF(D47='基本（介護無）・単一'!$F$6,'基本（介護無）・単一'!$L$6,IF(D47='基本（介護無）・単一'!$F$7,'基本（介護無）・単一'!$L$7,IF(D47='基本（介護無）・単一'!$F$8,'基本（介護無）・単一'!$L$8,IF(D47='基本（介護無）・単一'!$F$9,'基本（介護無）・単一'!$L$9,IF(D47='基本（介護無）・単一'!$F$10,'基本（介護無）・単一'!$L$10)))))))</f>
        <v>275</v>
      </c>
      <c r="I47" s="256"/>
      <c r="J47" s="59">
        <f>'基本（介護無）・複合'!M47</f>
        <v>138</v>
      </c>
      <c r="K47" s="256"/>
      <c r="L47" s="59">
        <f t="shared" si="6"/>
        <v>482</v>
      </c>
      <c r="M47" s="60">
        <f t="shared" si="7"/>
        <v>5398</v>
      </c>
      <c r="N47" s="60">
        <f t="shared" si="7"/>
        <v>5282</v>
      </c>
      <c r="O47" s="60">
        <f t="shared" si="7"/>
        <v>5253</v>
      </c>
      <c r="P47" s="60">
        <f t="shared" si="7"/>
        <v>5167</v>
      </c>
      <c r="Q47" s="60">
        <f t="shared" si="7"/>
        <v>5109</v>
      </c>
      <c r="R47" s="60">
        <f t="shared" si="7"/>
        <v>4993</v>
      </c>
      <c r="S47" s="60">
        <f t="shared" si="7"/>
        <v>4906</v>
      </c>
      <c r="T47" s="60">
        <f t="shared" si="7"/>
        <v>4820</v>
      </c>
    </row>
    <row r="48" spans="1:20" ht="18" customHeight="1" x14ac:dyDescent="0.15">
      <c r="A48" s="53" t="s">
        <v>295</v>
      </c>
      <c r="B48" s="56" t="s">
        <v>495</v>
      </c>
      <c r="C48" s="87" t="s">
        <v>22</v>
      </c>
      <c r="D48" s="79">
        <v>1.5</v>
      </c>
      <c r="E48" s="80" t="s">
        <v>19</v>
      </c>
      <c r="F48" s="58">
        <v>1.5</v>
      </c>
      <c r="G48" s="63">
        <f t="shared" si="2"/>
        <v>3</v>
      </c>
      <c r="H48" s="59">
        <f>IF(D48='基本（介護無）・単一'!$F$4,'基本（介護無）・単一'!$L$4,IF(D48='基本（介護無）・単一'!$F$5,'基本（介護無）・単一'!$L$5,IF(D48='基本（介護無）・単一'!$F$6,'基本（介護無）・単一'!$L$6,IF(D48='基本（介護無）・単一'!$F$7,'基本（介護無）・単一'!$L$7,IF(D48='基本（介護無）・単一'!$F$8,'基本（介護無）・単一'!$L$8,IF(D48='基本（介護無）・単一'!$F$9,'基本（介護無）・単一'!$L$9,IF(D48='基本（介護無）・単一'!$F$10,'基本（介護無）・単一'!$L$10)))))))</f>
        <v>275</v>
      </c>
      <c r="I48" s="256"/>
      <c r="J48" s="59">
        <f>'基本（介護無）・複合'!M48</f>
        <v>207</v>
      </c>
      <c r="K48" s="256"/>
      <c r="L48" s="59">
        <f t="shared" si="6"/>
        <v>551</v>
      </c>
      <c r="M48" s="60">
        <f t="shared" si="7"/>
        <v>6171</v>
      </c>
      <c r="N48" s="60">
        <f t="shared" si="7"/>
        <v>6038</v>
      </c>
      <c r="O48" s="60">
        <f t="shared" si="7"/>
        <v>6005</v>
      </c>
      <c r="P48" s="60">
        <f t="shared" si="7"/>
        <v>5906</v>
      </c>
      <c r="Q48" s="60">
        <f t="shared" si="7"/>
        <v>5840</v>
      </c>
      <c r="R48" s="60">
        <f t="shared" si="7"/>
        <v>5708</v>
      </c>
      <c r="S48" s="60">
        <f t="shared" si="7"/>
        <v>5609</v>
      </c>
      <c r="T48" s="60">
        <f t="shared" si="7"/>
        <v>5510</v>
      </c>
    </row>
    <row r="49" spans="1:20" ht="18" customHeight="1" x14ac:dyDescent="0.15">
      <c r="A49" s="53" t="s">
        <v>300</v>
      </c>
      <c r="B49" s="56" t="s">
        <v>495</v>
      </c>
      <c r="C49" s="87" t="s">
        <v>22</v>
      </c>
      <c r="D49" s="79">
        <v>1.5</v>
      </c>
      <c r="E49" s="80" t="s">
        <v>19</v>
      </c>
      <c r="F49" s="58">
        <v>2</v>
      </c>
      <c r="G49" s="63">
        <f t="shared" si="2"/>
        <v>3.5</v>
      </c>
      <c r="H49" s="59">
        <f>IF(D49='基本（介護無）・単一'!$F$4,'基本（介護無）・単一'!$L$4,IF(D49='基本（介護無）・単一'!$F$5,'基本（介護無）・単一'!$L$5,IF(D49='基本（介護無）・単一'!$F$6,'基本（介護無）・単一'!$L$6,IF(D49='基本（介護無）・単一'!$F$7,'基本（介護無）・単一'!$L$7,IF(D49='基本（介護無）・単一'!$F$8,'基本（介護無）・単一'!$L$8,IF(D49='基本（介護無）・単一'!$F$9,'基本（介護無）・単一'!$L$9,IF(D49='基本（介護無）・単一'!$F$10,'基本（介護無）・単一'!$L$10)))))))</f>
        <v>275</v>
      </c>
      <c r="I49" s="256"/>
      <c r="J49" s="59">
        <f>'基本（介護無）・複合'!M49</f>
        <v>276</v>
      </c>
      <c r="K49" s="256"/>
      <c r="L49" s="59">
        <f t="shared" si="6"/>
        <v>620</v>
      </c>
      <c r="M49" s="60">
        <f t="shared" si="7"/>
        <v>6944</v>
      </c>
      <c r="N49" s="60">
        <f t="shared" si="7"/>
        <v>6795</v>
      </c>
      <c r="O49" s="60">
        <f t="shared" si="7"/>
        <v>6758</v>
      </c>
      <c r="P49" s="60">
        <f t="shared" si="7"/>
        <v>6646</v>
      </c>
      <c r="Q49" s="60">
        <f t="shared" si="7"/>
        <v>6572</v>
      </c>
      <c r="R49" s="60">
        <f t="shared" si="7"/>
        <v>6423</v>
      </c>
      <c r="S49" s="60">
        <f t="shared" si="7"/>
        <v>6311</v>
      </c>
      <c r="T49" s="60">
        <f t="shared" si="7"/>
        <v>6200</v>
      </c>
    </row>
    <row r="50" spans="1:20" ht="18" customHeight="1" x14ac:dyDescent="0.15">
      <c r="A50" s="53" t="s">
        <v>303</v>
      </c>
      <c r="B50" s="56" t="s">
        <v>495</v>
      </c>
      <c r="C50" s="87" t="s">
        <v>22</v>
      </c>
      <c r="D50" s="79">
        <v>1.5</v>
      </c>
      <c r="E50" s="80" t="s">
        <v>19</v>
      </c>
      <c r="F50" s="58">
        <v>2.5</v>
      </c>
      <c r="G50" s="63">
        <f t="shared" si="2"/>
        <v>4</v>
      </c>
      <c r="H50" s="59">
        <f>IF(D50='基本（介護無）・単一'!$F$4,'基本（介護無）・単一'!$L$4,IF(D50='基本（介護無）・単一'!$F$5,'基本（介護無）・単一'!$L$5,IF(D50='基本（介護無）・単一'!$F$6,'基本（介護無）・単一'!$L$6,IF(D50='基本（介護無）・単一'!$F$7,'基本（介護無）・単一'!$L$7,IF(D50='基本（介護無）・単一'!$F$8,'基本（介護無）・単一'!$L$8,IF(D50='基本（介護無）・単一'!$F$9,'基本（介護無）・単一'!$L$9,IF(D50='基本（介護無）・単一'!$F$10,'基本（介護無）・単一'!$L$10)))))))</f>
        <v>275</v>
      </c>
      <c r="I50" s="256"/>
      <c r="J50" s="59">
        <f>'基本（介護無）・複合'!M50</f>
        <v>345</v>
      </c>
      <c r="K50" s="256"/>
      <c r="L50" s="59">
        <f t="shared" si="6"/>
        <v>689</v>
      </c>
      <c r="M50" s="60">
        <f t="shared" si="7"/>
        <v>7716</v>
      </c>
      <c r="N50" s="60">
        <f t="shared" si="7"/>
        <v>7551</v>
      </c>
      <c r="O50" s="60">
        <f t="shared" si="7"/>
        <v>7510</v>
      </c>
      <c r="P50" s="60">
        <f t="shared" si="7"/>
        <v>7386</v>
      </c>
      <c r="Q50" s="60">
        <f t="shared" si="7"/>
        <v>7303</v>
      </c>
      <c r="R50" s="60">
        <f t="shared" si="7"/>
        <v>7138</v>
      </c>
      <c r="S50" s="60">
        <f t="shared" si="7"/>
        <v>7014</v>
      </c>
      <c r="T50" s="60">
        <f t="shared" si="7"/>
        <v>6890</v>
      </c>
    </row>
    <row r="51" spans="1:20" ht="18" customHeight="1" x14ac:dyDescent="0.15">
      <c r="A51" s="53" t="s">
        <v>307</v>
      </c>
      <c r="B51" s="56" t="s">
        <v>495</v>
      </c>
      <c r="C51" s="87" t="s">
        <v>22</v>
      </c>
      <c r="D51" s="79">
        <v>1.5</v>
      </c>
      <c r="E51" s="80" t="s">
        <v>19</v>
      </c>
      <c r="F51" s="58">
        <v>3</v>
      </c>
      <c r="G51" s="63">
        <f t="shared" si="2"/>
        <v>4.5</v>
      </c>
      <c r="H51" s="59">
        <f>IF(D51='基本（介護無）・単一'!$F$4,'基本（介護無）・単一'!$L$4,IF(D51='基本（介護無）・単一'!$F$5,'基本（介護無）・単一'!$L$5,IF(D51='基本（介護無）・単一'!$F$6,'基本（介護無）・単一'!$L$6,IF(D51='基本（介護無）・単一'!$F$7,'基本（介護無）・単一'!$L$7,IF(D51='基本（介護無）・単一'!$F$8,'基本（介護無）・単一'!$L$8,IF(D51='基本（介護無）・単一'!$F$9,'基本（介護無）・単一'!$L$9,IF(D51='基本（介護無）・単一'!$F$10,'基本（介護無）・単一'!$L$10)))))))</f>
        <v>275</v>
      </c>
      <c r="I51" s="256"/>
      <c r="J51" s="59">
        <f>'基本（介護無）・複合'!M51</f>
        <v>414</v>
      </c>
      <c r="K51" s="256"/>
      <c r="L51" s="59">
        <f t="shared" si="6"/>
        <v>758</v>
      </c>
      <c r="M51" s="60">
        <f t="shared" si="7"/>
        <v>8489</v>
      </c>
      <c r="N51" s="60">
        <f t="shared" si="7"/>
        <v>8307</v>
      </c>
      <c r="O51" s="60">
        <f t="shared" si="7"/>
        <v>8262</v>
      </c>
      <c r="P51" s="60">
        <f t="shared" si="7"/>
        <v>8125</v>
      </c>
      <c r="Q51" s="60">
        <f t="shared" si="7"/>
        <v>8034</v>
      </c>
      <c r="R51" s="60">
        <f t="shared" si="7"/>
        <v>7852</v>
      </c>
      <c r="S51" s="60">
        <f t="shared" si="7"/>
        <v>7716</v>
      </c>
      <c r="T51" s="60">
        <f t="shared" si="7"/>
        <v>7580</v>
      </c>
    </row>
    <row r="52" spans="1:20" ht="18" customHeight="1" x14ac:dyDescent="0.15">
      <c r="A52" s="53" t="s">
        <v>310</v>
      </c>
      <c r="B52" s="56" t="s">
        <v>495</v>
      </c>
      <c r="C52" s="87" t="s">
        <v>22</v>
      </c>
      <c r="D52" s="79">
        <v>1.5</v>
      </c>
      <c r="E52" s="80" t="s">
        <v>19</v>
      </c>
      <c r="F52" s="58">
        <v>3.5</v>
      </c>
      <c r="G52" s="63">
        <f t="shared" si="2"/>
        <v>5</v>
      </c>
      <c r="H52" s="59">
        <f>IF(D52='基本（介護無）・単一'!$F$4,'基本（介護無）・単一'!$L$4,IF(D52='基本（介護無）・単一'!$F$5,'基本（介護無）・単一'!$L$5,IF(D52='基本（介護無）・単一'!$F$6,'基本（介護無）・単一'!$L$6,IF(D52='基本（介護無）・単一'!$F$7,'基本（介護無）・単一'!$L$7,IF(D52='基本（介護無）・単一'!$F$8,'基本（介護無）・単一'!$L$8,IF(D52='基本（介護無）・単一'!$F$9,'基本（介護無）・単一'!$L$9,IF(D52='基本（介護無）・単一'!$F$10,'基本（介護無）・単一'!$L$10)))))))</f>
        <v>275</v>
      </c>
      <c r="I52" s="256"/>
      <c r="J52" s="59">
        <f>'基本（介護無）・複合'!M52</f>
        <v>483</v>
      </c>
      <c r="K52" s="256"/>
      <c r="L52" s="59">
        <f t="shared" si="6"/>
        <v>827</v>
      </c>
      <c r="M52" s="60">
        <f t="shared" si="7"/>
        <v>9262</v>
      </c>
      <c r="N52" s="60">
        <f t="shared" si="7"/>
        <v>9063</v>
      </c>
      <c r="O52" s="60">
        <f t="shared" si="7"/>
        <v>9014</v>
      </c>
      <c r="P52" s="60">
        <f t="shared" si="7"/>
        <v>8865</v>
      </c>
      <c r="Q52" s="60">
        <f t="shared" si="7"/>
        <v>8766</v>
      </c>
      <c r="R52" s="60">
        <f t="shared" si="7"/>
        <v>8567</v>
      </c>
      <c r="S52" s="60">
        <f t="shared" si="7"/>
        <v>8418</v>
      </c>
      <c r="T52" s="60">
        <f t="shared" si="7"/>
        <v>8270</v>
      </c>
    </row>
    <row r="53" spans="1:20" ht="18" customHeight="1" x14ac:dyDescent="0.15">
      <c r="A53" s="53" t="s">
        <v>314</v>
      </c>
      <c r="B53" s="56" t="s">
        <v>495</v>
      </c>
      <c r="C53" s="87" t="s">
        <v>22</v>
      </c>
      <c r="D53" s="79">
        <v>1.5</v>
      </c>
      <c r="E53" s="80" t="s">
        <v>19</v>
      </c>
      <c r="F53" s="58">
        <v>4</v>
      </c>
      <c r="G53" s="63">
        <f t="shared" si="2"/>
        <v>5.5</v>
      </c>
      <c r="H53" s="59">
        <f>IF(D53='基本（介護無）・単一'!$F$4,'基本（介護無）・単一'!$L$4,IF(D53='基本（介護無）・単一'!$F$5,'基本（介護無）・単一'!$L$5,IF(D53='基本（介護無）・単一'!$F$6,'基本（介護無）・単一'!$L$6,IF(D53='基本（介護無）・単一'!$F$7,'基本（介護無）・単一'!$L$7,IF(D53='基本（介護無）・単一'!$F$8,'基本（介護無）・単一'!$L$8,IF(D53='基本（介護無）・単一'!$F$9,'基本（介護無）・単一'!$L$9,IF(D53='基本（介護無）・単一'!$F$10,'基本（介護無）・単一'!$L$10)))))))</f>
        <v>275</v>
      </c>
      <c r="I53" s="256"/>
      <c r="J53" s="59">
        <f>'基本（介護無）・複合'!M53</f>
        <v>552</v>
      </c>
      <c r="K53" s="256"/>
      <c r="L53" s="59">
        <f t="shared" si="6"/>
        <v>896</v>
      </c>
      <c r="M53" s="60">
        <f t="shared" si="7"/>
        <v>10035</v>
      </c>
      <c r="N53" s="60">
        <f t="shared" si="7"/>
        <v>9820</v>
      </c>
      <c r="O53" s="60">
        <f t="shared" si="7"/>
        <v>9766</v>
      </c>
      <c r="P53" s="60">
        <f t="shared" si="7"/>
        <v>9605</v>
      </c>
      <c r="Q53" s="60">
        <f t="shared" si="7"/>
        <v>9497</v>
      </c>
      <c r="R53" s="60">
        <f t="shared" si="7"/>
        <v>9282</v>
      </c>
      <c r="S53" s="60">
        <f t="shared" si="7"/>
        <v>9121</v>
      </c>
      <c r="T53" s="60">
        <f t="shared" si="7"/>
        <v>8960</v>
      </c>
    </row>
    <row r="54" spans="1:20" ht="18" customHeight="1" x14ac:dyDescent="0.15">
      <c r="A54" s="53" t="s">
        <v>316</v>
      </c>
      <c r="B54" s="56" t="s">
        <v>495</v>
      </c>
      <c r="C54" s="87" t="s">
        <v>22</v>
      </c>
      <c r="D54" s="79">
        <v>1.5</v>
      </c>
      <c r="E54" s="80" t="s">
        <v>19</v>
      </c>
      <c r="F54" s="58">
        <v>4.5</v>
      </c>
      <c r="G54" s="63">
        <f t="shared" si="2"/>
        <v>6</v>
      </c>
      <c r="H54" s="59">
        <f>IF(D54='基本（介護無）・単一'!$F$4,'基本（介護無）・単一'!$L$4,IF(D54='基本（介護無）・単一'!$F$5,'基本（介護無）・単一'!$L$5,IF(D54='基本（介護無）・単一'!$F$6,'基本（介護無）・単一'!$L$6,IF(D54='基本（介護無）・単一'!$F$7,'基本（介護無）・単一'!$L$7,IF(D54='基本（介護無）・単一'!$F$8,'基本（介護無）・単一'!$L$8,IF(D54='基本（介護無）・単一'!$F$9,'基本（介護無）・単一'!$L$9,IF(D54='基本（介護無）・単一'!$F$10,'基本（介護無）・単一'!$L$10)))))))</f>
        <v>275</v>
      </c>
      <c r="I54" s="256"/>
      <c r="J54" s="59">
        <f>'基本（介護無）・複合'!M54</f>
        <v>621</v>
      </c>
      <c r="K54" s="256"/>
      <c r="L54" s="59">
        <f t="shared" si="6"/>
        <v>965</v>
      </c>
      <c r="M54" s="60">
        <f t="shared" ref="M54:T63" si="8">ROUNDDOWN($L54*M$3,0)</f>
        <v>10808</v>
      </c>
      <c r="N54" s="60">
        <f t="shared" si="8"/>
        <v>10576</v>
      </c>
      <c r="O54" s="60">
        <f t="shared" si="8"/>
        <v>10518</v>
      </c>
      <c r="P54" s="60">
        <f t="shared" si="8"/>
        <v>10344</v>
      </c>
      <c r="Q54" s="60">
        <f t="shared" si="8"/>
        <v>10229</v>
      </c>
      <c r="R54" s="60">
        <f t="shared" si="8"/>
        <v>9997</v>
      </c>
      <c r="S54" s="60">
        <f t="shared" si="8"/>
        <v>9823</v>
      </c>
      <c r="T54" s="60">
        <f t="shared" si="8"/>
        <v>9650</v>
      </c>
    </row>
    <row r="55" spans="1:20" ht="18" customHeight="1" x14ac:dyDescent="0.15">
      <c r="A55" s="53" t="s">
        <v>320</v>
      </c>
      <c r="B55" s="56" t="s">
        <v>495</v>
      </c>
      <c r="C55" s="87" t="s">
        <v>22</v>
      </c>
      <c r="D55" s="79">
        <v>1.5</v>
      </c>
      <c r="E55" s="80" t="s">
        <v>19</v>
      </c>
      <c r="F55" s="58">
        <v>5</v>
      </c>
      <c r="G55" s="63">
        <f t="shared" si="2"/>
        <v>6.5</v>
      </c>
      <c r="H55" s="59">
        <f>IF(D55='基本（介護無）・単一'!$F$4,'基本（介護無）・単一'!$L$4,IF(D55='基本（介護無）・単一'!$F$5,'基本（介護無）・単一'!$L$5,IF(D55='基本（介護無）・単一'!$F$6,'基本（介護無）・単一'!$L$6,IF(D55='基本（介護無）・単一'!$F$7,'基本（介護無）・単一'!$L$7,IF(D55='基本（介護無）・単一'!$F$8,'基本（介護無）・単一'!$L$8,IF(D55='基本（介護無）・単一'!$F$9,'基本（介護無）・単一'!$L$9,IF(D55='基本（介護無）・単一'!$F$10,'基本（介護無）・単一'!$L$10)))))))</f>
        <v>275</v>
      </c>
      <c r="I55" s="256"/>
      <c r="J55" s="59">
        <f>'基本（介護無）・複合'!M55</f>
        <v>690</v>
      </c>
      <c r="K55" s="256"/>
      <c r="L55" s="59">
        <f t="shared" si="6"/>
        <v>1034</v>
      </c>
      <c r="M55" s="60">
        <f t="shared" si="8"/>
        <v>11580</v>
      </c>
      <c r="N55" s="60">
        <f t="shared" si="8"/>
        <v>11332</v>
      </c>
      <c r="O55" s="60">
        <f t="shared" si="8"/>
        <v>11270</v>
      </c>
      <c r="P55" s="60">
        <f t="shared" si="8"/>
        <v>11084</v>
      </c>
      <c r="Q55" s="60">
        <f t="shared" si="8"/>
        <v>10960</v>
      </c>
      <c r="R55" s="60">
        <f t="shared" si="8"/>
        <v>10712</v>
      </c>
      <c r="S55" s="60">
        <f t="shared" si="8"/>
        <v>10526</v>
      </c>
      <c r="T55" s="60">
        <f t="shared" si="8"/>
        <v>10340</v>
      </c>
    </row>
    <row r="56" spans="1:20" ht="18" customHeight="1" x14ac:dyDescent="0.15">
      <c r="A56" s="53" t="s">
        <v>323</v>
      </c>
      <c r="B56" s="56" t="s">
        <v>495</v>
      </c>
      <c r="C56" s="87" t="s">
        <v>22</v>
      </c>
      <c r="D56" s="79">
        <v>1.5</v>
      </c>
      <c r="E56" s="80" t="s">
        <v>19</v>
      </c>
      <c r="F56" s="58">
        <v>5.5</v>
      </c>
      <c r="G56" s="63">
        <f t="shared" si="2"/>
        <v>7</v>
      </c>
      <c r="H56" s="59">
        <f>IF(D56='基本（介護無）・単一'!$F$4,'基本（介護無）・単一'!$L$4,IF(D56='基本（介護無）・単一'!$F$5,'基本（介護無）・単一'!$L$5,IF(D56='基本（介護無）・単一'!$F$6,'基本（介護無）・単一'!$L$6,IF(D56='基本（介護無）・単一'!$F$7,'基本（介護無）・単一'!$L$7,IF(D56='基本（介護無）・単一'!$F$8,'基本（介護無）・単一'!$L$8,IF(D56='基本（介護無）・単一'!$F$9,'基本（介護無）・単一'!$L$9,IF(D56='基本（介護無）・単一'!$F$10,'基本（介護無）・単一'!$L$10)))))))</f>
        <v>275</v>
      </c>
      <c r="I56" s="256"/>
      <c r="J56" s="59">
        <f>'基本（介護無）・複合'!M56</f>
        <v>759</v>
      </c>
      <c r="K56" s="256"/>
      <c r="L56" s="59">
        <f t="shared" si="6"/>
        <v>1103</v>
      </c>
      <c r="M56" s="60">
        <f t="shared" si="8"/>
        <v>12353</v>
      </c>
      <c r="N56" s="60">
        <f t="shared" si="8"/>
        <v>12088</v>
      </c>
      <c r="O56" s="60">
        <f t="shared" si="8"/>
        <v>12022</v>
      </c>
      <c r="P56" s="60">
        <f t="shared" si="8"/>
        <v>11824</v>
      </c>
      <c r="Q56" s="60">
        <f t="shared" si="8"/>
        <v>11691</v>
      </c>
      <c r="R56" s="60">
        <f t="shared" si="8"/>
        <v>11427</v>
      </c>
      <c r="S56" s="60">
        <f t="shared" si="8"/>
        <v>11228</v>
      </c>
      <c r="T56" s="60">
        <f t="shared" si="8"/>
        <v>11030</v>
      </c>
    </row>
    <row r="57" spans="1:20" ht="18" customHeight="1" x14ac:dyDescent="0.15">
      <c r="A57" s="53" t="s">
        <v>327</v>
      </c>
      <c r="B57" s="56" t="s">
        <v>495</v>
      </c>
      <c r="C57" s="87" t="s">
        <v>22</v>
      </c>
      <c r="D57" s="79">
        <v>1.5</v>
      </c>
      <c r="E57" s="80" t="s">
        <v>19</v>
      </c>
      <c r="F57" s="58">
        <v>6</v>
      </c>
      <c r="G57" s="63">
        <f t="shared" si="2"/>
        <v>7.5</v>
      </c>
      <c r="H57" s="59">
        <f>IF(D57='基本（介護無）・単一'!$F$4,'基本（介護無）・単一'!$L$4,IF(D57='基本（介護無）・単一'!$F$5,'基本（介護無）・単一'!$L$5,IF(D57='基本（介護無）・単一'!$F$6,'基本（介護無）・単一'!$L$6,IF(D57='基本（介護無）・単一'!$F$7,'基本（介護無）・単一'!$L$7,IF(D57='基本（介護無）・単一'!$F$8,'基本（介護無）・単一'!$L$8,IF(D57='基本（介護無）・単一'!$F$9,'基本（介護無）・単一'!$L$9,IF(D57='基本（介護無）・単一'!$F$10,'基本（介護無）・単一'!$L$10)))))))</f>
        <v>275</v>
      </c>
      <c r="I57" s="256"/>
      <c r="J57" s="59">
        <f>'基本（介護無）・複合'!M57</f>
        <v>828</v>
      </c>
      <c r="K57" s="256"/>
      <c r="L57" s="59">
        <f t="shared" si="6"/>
        <v>1172</v>
      </c>
      <c r="M57" s="60">
        <f t="shared" si="8"/>
        <v>13126</v>
      </c>
      <c r="N57" s="60">
        <f t="shared" si="8"/>
        <v>12845</v>
      </c>
      <c r="O57" s="60">
        <f t="shared" si="8"/>
        <v>12774</v>
      </c>
      <c r="P57" s="60">
        <f t="shared" si="8"/>
        <v>12563</v>
      </c>
      <c r="Q57" s="60">
        <f t="shared" si="8"/>
        <v>12423</v>
      </c>
      <c r="R57" s="60">
        <f t="shared" si="8"/>
        <v>12141</v>
      </c>
      <c r="S57" s="60">
        <f t="shared" si="8"/>
        <v>11930</v>
      </c>
      <c r="T57" s="60">
        <f t="shared" si="8"/>
        <v>11720</v>
      </c>
    </row>
    <row r="58" spans="1:20" ht="18" customHeight="1" x14ac:dyDescent="0.15">
      <c r="A58" s="53" t="s">
        <v>330</v>
      </c>
      <c r="B58" s="56" t="s">
        <v>495</v>
      </c>
      <c r="C58" s="87" t="s">
        <v>22</v>
      </c>
      <c r="D58" s="79">
        <v>1.5</v>
      </c>
      <c r="E58" s="80" t="s">
        <v>19</v>
      </c>
      <c r="F58" s="58">
        <v>6.5</v>
      </c>
      <c r="G58" s="63">
        <f t="shared" si="2"/>
        <v>8</v>
      </c>
      <c r="H58" s="59">
        <f>IF(D58='基本（介護無）・単一'!$F$4,'基本（介護無）・単一'!$L$4,IF(D58='基本（介護無）・単一'!$F$5,'基本（介護無）・単一'!$L$5,IF(D58='基本（介護無）・単一'!$F$6,'基本（介護無）・単一'!$L$6,IF(D58='基本（介護無）・単一'!$F$7,'基本（介護無）・単一'!$L$7,IF(D58='基本（介護無）・単一'!$F$8,'基本（介護無）・単一'!$L$8,IF(D58='基本（介護無）・単一'!$F$9,'基本（介護無）・単一'!$L$9,IF(D58='基本（介護無）・単一'!$F$10,'基本（介護無）・単一'!$L$10)))))))</f>
        <v>275</v>
      </c>
      <c r="I58" s="256"/>
      <c r="J58" s="59">
        <f>'基本（介護無）・複合'!M58</f>
        <v>897</v>
      </c>
      <c r="K58" s="256"/>
      <c r="L58" s="59">
        <f t="shared" si="6"/>
        <v>1241</v>
      </c>
      <c r="M58" s="60">
        <f t="shared" si="8"/>
        <v>13899</v>
      </c>
      <c r="N58" s="60">
        <f t="shared" si="8"/>
        <v>13601</v>
      </c>
      <c r="O58" s="60">
        <f t="shared" si="8"/>
        <v>13526</v>
      </c>
      <c r="P58" s="60">
        <f t="shared" si="8"/>
        <v>13303</v>
      </c>
      <c r="Q58" s="60">
        <f t="shared" si="8"/>
        <v>13154</v>
      </c>
      <c r="R58" s="60">
        <f t="shared" si="8"/>
        <v>12856</v>
      </c>
      <c r="S58" s="60">
        <f t="shared" si="8"/>
        <v>12633</v>
      </c>
      <c r="T58" s="60">
        <f t="shared" si="8"/>
        <v>12410</v>
      </c>
    </row>
    <row r="59" spans="1:20" ht="18" customHeight="1" x14ac:dyDescent="0.15">
      <c r="A59" s="53" t="s">
        <v>334</v>
      </c>
      <c r="B59" s="56" t="s">
        <v>495</v>
      </c>
      <c r="C59" s="87" t="s">
        <v>22</v>
      </c>
      <c r="D59" s="79">
        <v>1.5</v>
      </c>
      <c r="E59" s="80" t="s">
        <v>19</v>
      </c>
      <c r="F59" s="58">
        <v>7</v>
      </c>
      <c r="G59" s="63">
        <f t="shared" si="2"/>
        <v>8.5</v>
      </c>
      <c r="H59" s="59">
        <f>IF(D59='基本（介護無）・単一'!$F$4,'基本（介護無）・単一'!$L$4,IF(D59='基本（介護無）・単一'!$F$5,'基本（介護無）・単一'!$L$5,IF(D59='基本（介護無）・単一'!$F$6,'基本（介護無）・単一'!$L$6,IF(D59='基本（介護無）・単一'!$F$7,'基本（介護無）・単一'!$L$7,IF(D59='基本（介護無）・単一'!$F$8,'基本（介護無）・単一'!$L$8,IF(D59='基本（介護無）・単一'!$F$9,'基本（介護無）・単一'!$L$9,IF(D59='基本（介護無）・単一'!$F$10,'基本（介護無）・単一'!$L$10)))))))</f>
        <v>275</v>
      </c>
      <c r="I59" s="256"/>
      <c r="J59" s="59">
        <f>'基本（介護無）・複合'!M59</f>
        <v>966</v>
      </c>
      <c r="K59" s="256"/>
      <c r="L59" s="59">
        <f t="shared" si="6"/>
        <v>1310</v>
      </c>
      <c r="M59" s="60">
        <f t="shared" si="8"/>
        <v>14672</v>
      </c>
      <c r="N59" s="60">
        <f t="shared" si="8"/>
        <v>14357</v>
      </c>
      <c r="O59" s="60">
        <f t="shared" si="8"/>
        <v>14279</v>
      </c>
      <c r="P59" s="60">
        <f t="shared" si="8"/>
        <v>14043</v>
      </c>
      <c r="Q59" s="60">
        <f t="shared" si="8"/>
        <v>13886</v>
      </c>
      <c r="R59" s="60">
        <f t="shared" si="8"/>
        <v>13571</v>
      </c>
      <c r="S59" s="60">
        <f t="shared" si="8"/>
        <v>13335</v>
      </c>
      <c r="T59" s="60">
        <f t="shared" si="8"/>
        <v>13100</v>
      </c>
    </row>
    <row r="60" spans="1:20" ht="18" customHeight="1" x14ac:dyDescent="0.15">
      <c r="A60" s="53" t="s">
        <v>338</v>
      </c>
      <c r="B60" s="56" t="s">
        <v>495</v>
      </c>
      <c r="C60" s="87" t="s">
        <v>22</v>
      </c>
      <c r="D60" s="79">
        <v>1.5</v>
      </c>
      <c r="E60" s="80" t="s">
        <v>19</v>
      </c>
      <c r="F60" s="58">
        <v>7.5</v>
      </c>
      <c r="G60" s="63">
        <f t="shared" si="2"/>
        <v>9</v>
      </c>
      <c r="H60" s="59">
        <f>IF(D60='基本（介護無）・単一'!$F$4,'基本（介護無）・単一'!$L$4,IF(D60='基本（介護無）・単一'!$F$5,'基本（介護無）・単一'!$L$5,IF(D60='基本（介護無）・単一'!$F$6,'基本（介護無）・単一'!$L$6,IF(D60='基本（介護無）・単一'!$F$7,'基本（介護無）・単一'!$L$7,IF(D60='基本（介護無）・単一'!$F$8,'基本（介護無）・単一'!$L$8,IF(D60='基本（介護無）・単一'!$F$9,'基本（介護無）・単一'!$L$9,IF(D60='基本（介護無）・単一'!$F$10,'基本（介護無）・単一'!$L$10)))))))</f>
        <v>275</v>
      </c>
      <c r="I60" s="256"/>
      <c r="J60" s="59">
        <f>'基本（介護無）・複合'!M60</f>
        <v>1035</v>
      </c>
      <c r="K60" s="256"/>
      <c r="L60" s="59">
        <f t="shared" si="6"/>
        <v>1379</v>
      </c>
      <c r="M60" s="60">
        <f t="shared" si="8"/>
        <v>15444</v>
      </c>
      <c r="N60" s="60">
        <f t="shared" si="8"/>
        <v>15113</v>
      </c>
      <c r="O60" s="60">
        <f t="shared" si="8"/>
        <v>15031</v>
      </c>
      <c r="P60" s="60">
        <f t="shared" si="8"/>
        <v>14782</v>
      </c>
      <c r="Q60" s="60">
        <f t="shared" si="8"/>
        <v>14617</v>
      </c>
      <c r="R60" s="60">
        <f t="shared" si="8"/>
        <v>14286</v>
      </c>
      <c r="S60" s="60">
        <f t="shared" si="8"/>
        <v>14038</v>
      </c>
      <c r="T60" s="60">
        <f t="shared" si="8"/>
        <v>13790</v>
      </c>
    </row>
    <row r="61" spans="1:20" ht="18" customHeight="1" x14ac:dyDescent="0.15">
      <c r="A61" s="53" t="s">
        <v>342</v>
      </c>
      <c r="B61" s="56" t="s">
        <v>495</v>
      </c>
      <c r="C61" s="87" t="s">
        <v>22</v>
      </c>
      <c r="D61" s="79">
        <v>1.5</v>
      </c>
      <c r="E61" s="80" t="s">
        <v>19</v>
      </c>
      <c r="F61" s="58">
        <v>8</v>
      </c>
      <c r="G61" s="63">
        <f t="shared" si="2"/>
        <v>9.5</v>
      </c>
      <c r="H61" s="59">
        <f>IF(D61='基本（介護無）・単一'!$F$4,'基本（介護無）・単一'!$L$4,IF(D61='基本（介護無）・単一'!$F$5,'基本（介護無）・単一'!$L$5,IF(D61='基本（介護無）・単一'!$F$6,'基本（介護無）・単一'!$L$6,IF(D61='基本（介護無）・単一'!$F$7,'基本（介護無）・単一'!$L$7,IF(D61='基本（介護無）・単一'!$F$8,'基本（介護無）・単一'!$L$8,IF(D61='基本（介護無）・単一'!$F$9,'基本（介護無）・単一'!$L$9,IF(D61='基本（介護無）・単一'!$F$10,'基本（介護無）・単一'!$L$10)))))))</f>
        <v>275</v>
      </c>
      <c r="I61" s="256"/>
      <c r="J61" s="59">
        <f>'基本（介護無）・複合'!M61</f>
        <v>1104</v>
      </c>
      <c r="K61" s="256"/>
      <c r="L61" s="59">
        <f t="shared" si="6"/>
        <v>1448</v>
      </c>
      <c r="M61" s="60">
        <f t="shared" si="8"/>
        <v>16217</v>
      </c>
      <c r="N61" s="60">
        <f t="shared" si="8"/>
        <v>15870</v>
      </c>
      <c r="O61" s="60">
        <f t="shared" si="8"/>
        <v>15783</v>
      </c>
      <c r="P61" s="60">
        <f t="shared" si="8"/>
        <v>15522</v>
      </c>
      <c r="Q61" s="60">
        <f t="shared" si="8"/>
        <v>15348</v>
      </c>
      <c r="R61" s="60">
        <f t="shared" si="8"/>
        <v>15001</v>
      </c>
      <c r="S61" s="60">
        <f t="shared" si="8"/>
        <v>14740</v>
      </c>
      <c r="T61" s="60">
        <f t="shared" si="8"/>
        <v>14480</v>
      </c>
    </row>
    <row r="62" spans="1:20" ht="18" customHeight="1" x14ac:dyDescent="0.15">
      <c r="A62" s="53" t="s">
        <v>346</v>
      </c>
      <c r="B62" s="56" t="s">
        <v>495</v>
      </c>
      <c r="C62" s="87" t="s">
        <v>22</v>
      </c>
      <c r="D62" s="79">
        <v>1.5</v>
      </c>
      <c r="E62" s="80" t="s">
        <v>19</v>
      </c>
      <c r="F62" s="58">
        <v>8.5</v>
      </c>
      <c r="G62" s="63">
        <f t="shared" si="2"/>
        <v>10</v>
      </c>
      <c r="H62" s="59">
        <f>IF(D62='基本（介護無）・単一'!$F$4,'基本（介護無）・単一'!$L$4,IF(D62='基本（介護無）・単一'!$F$5,'基本（介護無）・単一'!$L$5,IF(D62='基本（介護無）・単一'!$F$6,'基本（介護無）・単一'!$L$6,IF(D62='基本（介護無）・単一'!$F$7,'基本（介護無）・単一'!$L$7,IF(D62='基本（介護無）・単一'!$F$8,'基本（介護無）・単一'!$L$8,IF(D62='基本（介護無）・単一'!$F$9,'基本（介護無）・単一'!$L$9,IF(D62='基本（介護無）・単一'!$F$10,'基本（介護無）・単一'!$L$10)))))))</f>
        <v>275</v>
      </c>
      <c r="I62" s="256"/>
      <c r="J62" s="59">
        <f>'基本（介護無）・複合'!M62</f>
        <v>1173</v>
      </c>
      <c r="K62" s="256"/>
      <c r="L62" s="59">
        <f t="shared" si="6"/>
        <v>1517</v>
      </c>
      <c r="M62" s="60">
        <f t="shared" si="8"/>
        <v>16990</v>
      </c>
      <c r="N62" s="60">
        <f t="shared" si="8"/>
        <v>16626</v>
      </c>
      <c r="O62" s="60">
        <f t="shared" si="8"/>
        <v>16535</v>
      </c>
      <c r="P62" s="60">
        <f t="shared" si="8"/>
        <v>16262</v>
      </c>
      <c r="Q62" s="60">
        <f t="shared" si="8"/>
        <v>16080</v>
      </c>
      <c r="R62" s="60">
        <f t="shared" si="8"/>
        <v>15716</v>
      </c>
      <c r="S62" s="60">
        <f t="shared" si="8"/>
        <v>15443</v>
      </c>
      <c r="T62" s="60">
        <f t="shared" si="8"/>
        <v>15170</v>
      </c>
    </row>
    <row r="63" spans="1:20" ht="18" customHeight="1" x14ac:dyDescent="0.15">
      <c r="A63" s="53" t="s">
        <v>350</v>
      </c>
      <c r="B63" s="56" t="s">
        <v>495</v>
      </c>
      <c r="C63" s="87" t="s">
        <v>22</v>
      </c>
      <c r="D63" s="79">
        <v>1.5</v>
      </c>
      <c r="E63" s="80" t="s">
        <v>19</v>
      </c>
      <c r="F63" s="58">
        <v>9</v>
      </c>
      <c r="G63" s="63">
        <f t="shared" si="2"/>
        <v>10.5</v>
      </c>
      <c r="H63" s="59">
        <f>IF(D63='基本（介護無）・単一'!$F$4,'基本（介護無）・単一'!$L$4,IF(D63='基本（介護無）・単一'!$F$5,'基本（介護無）・単一'!$L$5,IF(D63='基本（介護無）・単一'!$F$6,'基本（介護無）・単一'!$L$6,IF(D63='基本（介護無）・単一'!$F$7,'基本（介護無）・単一'!$L$7,IF(D63='基本（介護無）・単一'!$F$8,'基本（介護無）・単一'!$L$8,IF(D63='基本（介護無）・単一'!$F$9,'基本（介護無）・単一'!$L$9,IF(D63='基本（介護無）・単一'!$F$10,'基本（介護無）・単一'!$L$10)))))))</f>
        <v>275</v>
      </c>
      <c r="I63" s="256"/>
      <c r="J63" s="59">
        <f>'基本（介護無）・複合'!M63</f>
        <v>1242</v>
      </c>
      <c r="K63" s="256"/>
      <c r="L63" s="59">
        <f t="shared" si="6"/>
        <v>1586</v>
      </c>
      <c r="M63" s="60">
        <f t="shared" si="8"/>
        <v>17763</v>
      </c>
      <c r="N63" s="60">
        <f t="shared" si="8"/>
        <v>17382</v>
      </c>
      <c r="O63" s="60">
        <f t="shared" si="8"/>
        <v>17287</v>
      </c>
      <c r="P63" s="60">
        <f t="shared" si="8"/>
        <v>17001</v>
      </c>
      <c r="Q63" s="60">
        <f t="shared" si="8"/>
        <v>16811</v>
      </c>
      <c r="R63" s="60">
        <f t="shared" si="8"/>
        <v>16430</v>
      </c>
      <c r="S63" s="60">
        <f t="shared" si="8"/>
        <v>16145</v>
      </c>
      <c r="T63" s="60">
        <f t="shared" si="8"/>
        <v>15860</v>
      </c>
    </row>
    <row r="64" spans="1:20" ht="18" customHeight="1" x14ac:dyDescent="0.15">
      <c r="A64" s="53" t="s">
        <v>354</v>
      </c>
      <c r="B64" s="56" t="s">
        <v>495</v>
      </c>
      <c r="C64" s="87" t="s">
        <v>22</v>
      </c>
      <c r="D64" s="79">
        <v>1.5</v>
      </c>
      <c r="E64" s="80" t="s">
        <v>19</v>
      </c>
      <c r="F64" s="58">
        <v>9.5</v>
      </c>
      <c r="G64" s="63">
        <f t="shared" si="2"/>
        <v>11</v>
      </c>
      <c r="H64" s="59">
        <f>IF(D64='基本（介護無）・単一'!$F$4,'基本（介護無）・単一'!$L$4,IF(D64='基本（介護無）・単一'!$F$5,'基本（介護無）・単一'!$L$5,IF(D64='基本（介護無）・単一'!$F$6,'基本（介護無）・単一'!$L$6,IF(D64='基本（介護無）・単一'!$F$7,'基本（介護無）・単一'!$L$7,IF(D64='基本（介護無）・単一'!$F$8,'基本（介護無）・単一'!$L$8,IF(D64='基本（介護無）・単一'!$F$9,'基本（介護無）・単一'!$L$9,IF(D64='基本（介護無）・単一'!$F$10,'基本（介護無）・単一'!$L$10)))))))</f>
        <v>275</v>
      </c>
      <c r="I64" s="256"/>
      <c r="J64" s="59">
        <f>'基本（介護無）・複合'!M64</f>
        <v>1311</v>
      </c>
      <c r="K64" s="256"/>
      <c r="L64" s="59">
        <f t="shared" si="6"/>
        <v>1655</v>
      </c>
      <c r="M64" s="60">
        <f t="shared" ref="M64:T73" si="9">ROUNDDOWN($L64*M$3,0)</f>
        <v>18536</v>
      </c>
      <c r="N64" s="60">
        <f t="shared" si="9"/>
        <v>18138</v>
      </c>
      <c r="O64" s="60">
        <f t="shared" si="9"/>
        <v>18039</v>
      </c>
      <c r="P64" s="60">
        <f t="shared" si="9"/>
        <v>17741</v>
      </c>
      <c r="Q64" s="60">
        <f t="shared" si="9"/>
        <v>17543</v>
      </c>
      <c r="R64" s="60">
        <f t="shared" si="9"/>
        <v>17145</v>
      </c>
      <c r="S64" s="60">
        <f t="shared" si="9"/>
        <v>16847</v>
      </c>
      <c r="T64" s="60">
        <f t="shared" si="9"/>
        <v>16550</v>
      </c>
    </row>
    <row r="65" spans="1:20" ht="18" customHeight="1" x14ac:dyDescent="0.15">
      <c r="A65" s="53" t="s">
        <v>358</v>
      </c>
      <c r="B65" s="56" t="s">
        <v>495</v>
      </c>
      <c r="C65" s="87" t="s">
        <v>22</v>
      </c>
      <c r="D65" s="79">
        <v>1.5</v>
      </c>
      <c r="E65" s="80" t="s">
        <v>19</v>
      </c>
      <c r="F65" s="58">
        <v>10</v>
      </c>
      <c r="G65" s="63">
        <f t="shared" si="2"/>
        <v>11.5</v>
      </c>
      <c r="H65" s="59">
        <f>IF(D65='基本（介護無）・単一'!$F$4,'基本（介護無）・単一'!$L$4,IF(D65='基本（介護無）・単一'!$F$5,'基本（介護無）・単一'!$L$5,IF(D65='基本（介護無）・単一'!$F$6,'基本（介護無）・単一'!$L$6,IF(D65='基本（介護無）・単一'!$F$7,'基本（介護無）・単一'!$L$7,IF(D65='基本（介護無）・単一'!$F$8,'基本（介護無）・単一'!$L$8,IF(D65='基本（介護無）・単一'!$F$9,'基本（介護無）・単一'!$L$9,IF(D65='基本（介護無）・単一'!$F$10,'基本（介護無）・単一'!$L$10)))))))</f>
        <v>275</v>
      </c>
      <c r="I65" s="256"/>
      <c r="J65" s="59">
        <f>'基本（介護無）・複合'!M65</f>
        <v>1380</v>
      </c>
      <c r="K65" s="256"/>
      <c r="L65" s="59">
        <f t="shared" si="6"/>
        <v>1724</v>
      </c>
      <c r="M65" s="60">
        <f t="shared" si="9"/>
        <v>19308</v>
      </c>
      <c r="N65" s="60">
        <f t="shared" si="9"/>
        <v>18895</v>
      </c>
      <c r="O65" s="60">
        <f t="shared" si="9"/>
        <v>18791</v>
      </c>
      <c r="P65" s="60">
        <f t="shared" si="9"/>
        <v>18481</v>
      </c>
      <c r="Q65" s="60">
        <f t="shared" si="9"/>
        <v>18274</v>
      </c>
      <c r="R65" s="60">
        <f t="shared" si="9"/>
        <v>17860</v>
      </c>
      <c r="S65" s="60">
        <f t="shared" si="9"/>
        <v>17550</v>
      </c>
      <c r="T65" s="60">
        <f t="shared" si="9"/>
        <v>17240</v>
      </c>
    </row>
    <row r="66" spans="1:20" ht="18" customHeight="1" x14ac:dyDescent="0.15">
      <c r="A66" s="53" t="s">
        <v>362</v>
      </c>
      <c r="B66" s="56" t="s">
        <v>495</v>
      </c>
      <c r="C66" s="87" t="s">
        <v>22</v>
      </c>
      <c r="D66" s="79">
        <v>1.5</v>
      </c>
      <c r="E66" s="80" t="s">
        <v>19</v>
      </c>
      <c r="F66" s="58">
        <v>10.5</v>
      </c>
      <c r="G66" s="63">
        <f t="shared" si="2"/>
        <v>12</v>
      </c>
      <c r="H66" s="59">
        <f>IF(D66='基本（介護無）・単一'!$F$4,'基本（介護無）・単一'!$L$4,IF(D66='基本（介護無）・単一'!$F$5,'基本（介護無）・単一'!$L$5,IF(D66='基本（介護無）・単一'!$F$6,'基本（介護無）・単一'!$L$6,IF(D66='基本（介護無）・単一'!$F$7,'基本（介護無）・単一'!$L$7,IF(D66='基本（介護無）・単一'!$F$8,'基本（介護無）・単一'!$L$8,IF(D66='基本（介護無）・単一'!$F$9,'基本（介護無）・単一'!$L$9,IF(D66='基本（介護無）・単一'!$F$10,'基本（介護無）・単一'!$L$10)))))))</f>
        <v>275</v>
      </c>
      <c r="I66" s="256"/>
      <c r="J66" s="59">
        <f>'基本（介護無）・複合'!M66</f>
        <v>1449</v>
      </c>
      <c r="K66" s="256"/>
      <c r="L66" s="59">
        <f t="shared" si="6"/>
        <v>1793</v>
      </c>
      <c r="M66" s="60">
        <f t="shared" si="9"/>
        <v>20081</v>
      </c>
      <c r="N66" s="60">
        <f t="shared" si="9"/>
        <v>19651</v>
      </c>
      <c r="O66" s="60">
        <f t="shared" si="9"/>
        <v>19543</v>
      </c>
      <c r="P66" s="60">
        <f t="shared" si="9"/>
        <v>19220</v>
      </c>
      <c r="Q66" s="60">
        <f t="shared" si="9"/>
        <v>19005</v>
      </c>
      <c r="R66" s="60">
        <f t="shared" si="9"/>
        <v>18575</v>
      </c>
      <c r="S66" s="60">
        <f t="shared" si="9"/>
        <v>18252</v>
      </c>
      <c r="T66" s="60">
        <f t="shared" si="9"/>
        <v>17930</v>
      </c>
    </row>
    <row r="67" spans="1:20" ht="18" customHeight="1" x14ac:dyDescent="0.15">
      <c r="A67" s="53" t="s">
        <v>529</v>
      </c>
      <c r="B67" s="56" t="s">
        <v>495</v>
      </c>
      <c r="C67" s="87" t="s">
        <v>22</v>
      </c>
      <c r="D67" s="79">
        <v>2</v>
      </c>
      <c r="E67" s="80" t="s">
        <v>19</v>
      </c>
      <c r="F67" s="58">
        <v>0.5</v>
      </c>
      <c r="G67" s="63">
        <f t="shared" si="2"/>
        <v>2.5</v>
      </c>
      <c r="H67" s="59">
        <f>IF(D67='基本（介護無）・単一'!$F$4,'基本（介護無）・単一'!$L$4,IF(D67='基本（介護無）・単一'!$F$5,'基本（介護無）・単一'!$L$5,IF(D67='基本（介護無）・単一'!$F$6,'基本（介護無）・単一'!$L$6,IF(D67='基本（介護無）・単一'!$F$7,'基本（介護無）・単一'!$L$7,IF(D67='基本（介護無）・単一'!$F$8,'基本（介護無）・単一'!$L$8,IF(D67='基本（介護無）・単一'!$F$9,'基本（介護無）・単一'!$L$9,IF(D67='基本（介護無）・単一'!$F$10,'基本（介護無）・単一'!$L$10)))))))</f>
        <v>344</v>
      </c>
      <c r="I67" s="256"/>
      <c r="J67" s="59">
        <f>'基本（介護無）・複合'!M67</f>
        <v>69</v>
      </c>
      <c r="K67" s="256"/>
      <c r="L67" s="59">
        <f t="shared" si="6"/>
        <v>499</v>
      </c>
      <c r="M67" s="60">
        <f t="shared" si="9"/>
        <v>5588</v>
      </c>
      <c r="N67" s="60">
        <f t="shared" si="9"/>
        <v>5469</v>
      </c>
      <c r="O67" s="60">
        <f t="shared" si="9"/>
        <v>5439</v>
      </c>
      <c r="P67" s="60">
        <f t="shared" si="9"/>
        <v>5349</v>
      </c>
      <c r="Q67" s="60">
        <f t="shared" si="9"/>
        <v>5289</v>
      </c>
      <c r="R67" s="60">
        <f t="shared" si="9"/>
        <v>5169</v>
      </c>
      <c r="S67" s="60">
        <f t="shared" si="9"/>
        <v>5079</v>
      </c>
      <c r="T67" s="60">
        <f t="shared" si="9"/>
        <v>4990</v>
      </c>
    </row>
    <row r="68" spans="1:20" ht="18" customHeight="1" x14ac:dyDescent="0.15">
      <c r="A68" s="53" t="s">
        <v>530</v>
      </c>
      <c r="B68" s="56" t="s">
        <v>495</v>
      </c>
      <c r="C68" s="87" t="s">
        <v>22</v>
      </c>
      <c r="D68" s="79">
        <v>2</v>
      </c>
      <c r="E68" s="80" t="s">
        <v>19</v>
      </c>
      <c r="F68" s="58">
        <v>1</v>
      </c>
      <c r="G68" s="63">
        <f t="shared" si="2"/>
        <v>3</v>
      </c>
      <c r="H68" s="59">
        <f>IF(D68='基本（介護無）・単一'!$F$4,'基本（介護無）・単一'!$L$4,IF(D68='基本（介護無）・単一'!$F$5,'基本（介護無）・単一'!$L$5,IF(D68='基本（介護無）・単一'!$F$6,'基本（介護無）・単一'!$L$6,IF(D68='基本（介護無）・単一'!$F$7,'基本（介護無）・単一'!$L$7,IF(D68='基本（介護無）・単一'!$F$8,'基本（介護無）・単一'!$L$8,IF(D68='基本（介護無）・単一'!$F$9,'基本（介護無）・単一'!$L$9,IF(D68='基本（介護無）・単一'!$F$10,'基本（介護無）・単一'!$L$10)))))))</f>
        <v>344</v>
      </c>
      <c r="I68" s="256"/>
      <c r="J68" s="59">
        <f>'基本（介護無）・複合'!M68</f>
        <v>138</v>
      </c>
      <c r="K68" s="256"/>
      <c r="L68" s="59">
        <f t="shared" ref="L68:L99" si="10">ROUND(H68*(1+$I$4),0)+ROUND(J68*(1+$K$4),0)</f>
        <v>568</v>
      </c>
      <c r="M68" s="60">
        <f t="shared" si="9"/>
        <v>6361</v>
      </c>
      <c r="N68" s="60">
        <f t="shared" si="9"/>
        <v>6225</v>
      </c>
      <c r="O68" s="60">
        <f t="shared" si="9"/>
        <v>6191</v>
      </c>
      <c r="P68" s="60">
        <f t="shared" si="9"/>
        <v>6088</v>
      </c>
      <c r="Q68" s="60">
        <f t="shared" si="9"/>
        <v>6020</v>
      </c>
      <c r="R68" s="60">
        <f t="shared" si="9"/>
        <v>5884</v>
      </c>
      <c r="S68" s="60">
        <f t="shared" si="9"/>
        <v>5782</v>
      </c>
      <c r="T68" s="60">
        <f t="shared" si="9"/>
        <v>5680</v>
      </c>
    </row>
    <row r="69" spans="1:20" ht="18" customHeight="1" x14ac:dyDescent="0.15">
      <c r="A69" s="53" t="s">
        <v>531</v>
      </c>
      <c r="B69" s="56" t="s">
        <v>495</v>
      </c>
      <c r="C69" s="87" t="s">
        <v>22</v>
      </c>
      <c r="D69" s="79">
        <v>2</v>
      </c>
      <c r="E69" s="80" t="s">
        <v>19</v>
      </c>
      <c r="F69" s="58">
        <v>1.5</v>
      </c>
      <c r="G69" s="63">
        <f t="shared" ref="G69:G108" si="11">D69+F69</f>
        <v>3.5</v>
      </c>
      <c r="H69" s="59">
        <f>IF(D69='基本（介護無）・単一'!$F$4,'基本（介護無）・単一'!$L$4,IF(D69='基本（介護無）・単一'!$F$5,'基本（介護無）・単一'!$L$5,IF(D69='基本（介護無）・単一'!$F$6,'基本（介護無）・単一'!$L$6,IF(D69='基本（介護無）・単一'!$F$7,'基本（介護無）・単一'!$L$7,IF(D69='基本（介護無）・単一'!$F$8,'基本（介護無）・単一'!$L$8,IF(D69='基本（介護無）・単一'!$F$9,'基本（介護無）・単一'!$L$9,IF(D69='基本（介護無）・単一'!$F$10,'基本（介護無）・単一'!$L$10)))))))</f>
        <v>344</v>
      </c>
      <c r="I69" s="256"/>
      <c r="J69" s="59">
        <f>'基本（介護無）・複合'!M69</f>
        <v>207</v>
      </c>
      <c r="K69" s="256"/>
      <c r="L69" s="59">
        <f t="shared" si="10"/>
        <v>637</v>
      </c>
      <c r="M69" s="60">
        <f t="shared" si="9"/>
        <v>7134</v>
      </c>
      <c r="N69" s="60">
        <f t="shared" si="9"/>
        <v>6981</v>
      </c>
      <c r="O69" s="60">
        <f t="shared" si="9"/>
        <v>6943</v>
      </c>
      <c r="P69" s="60">
        <f t="shared" si="9"/>
        <v>6828</v>
      </c>
      <c r="Q69" s="60">
        <f t="shared" si="9"/>
        <v>6752</v>
      </c>
      <c r="R69" s="60">
        <f t="shared" si="9"/>
        <v>6599</v>
      </c>
      <c r="S69" s="60">
        <f t="shared" si="9"/>
        <v>6484</v>
      </c>
      <c r="T69" s="60">
        <f t="shared" si="9"/>
        <v>6370</v>
      </c>
    </row>
    <row r="70" spans="1:20" ht="18" customHeight="1" x14ac:dyDescent="0.15">
      <c r="A70" s="53" t="s">
        <v>532</v>
      </c>
      <c r="B70" s="56" t="s">
        <v>495</v>
      </c>
      <c r="C70" s="87" t="s">
        <v>22</v>
      </c>
      <c r="D70" s="79">
        <v>2</v>
      </c>
      <c r="E70" s="80" t="s">
        <v>19</v>
      </c>
      <c r="F70" s="58">
        <v>2</v>
      </c>
      <c r="G70" s="63">
        <f t="shared" si="11"/>
        <v>4</v>
      </c>
      <c r="H70" s="59">
        <f>IF(D70='基本（介護無）・単一'!$F$4,'基本（介護無）・単一'!$L$4,IF(D70='基本（介護無）・単一'!$F$5,'基本（介護無）・単一'!$L$5,IF(D70='基本（介護無）・単一'!$F$6,'基本（介護無）・単一'!$L$6,IF(D70='基本（介護無）・単一'!$F$7,'基本（介護無）・単一'!$L$7,IF(D70='基本（介護無）・単一'!$F$8,'基本（介護無）・単一'!$L$8,IF(D70='基本（介護無）・単一'!$F$9,'基本（介護無）・単一'!$L$9,IF(D70='基本（介護無）・単一'!$F$10,'基本（介護無）・単一'!$L$10)))))))</f>
        <v>344</v>
      </c>
      <c r="I70" s="256"/>
      <c r="J70" s="59">
        <f>'基本（介護無）・複合'!M70</f>
        <v>276</v>
      </c>
      <c r="K70" s="256"/>
      <c r="L70" s="59">
        <f t="shared" si="10"/>
        <v>706</v>
      </c>
      <c r="M70" s="60">
        <f t="shared" si="9"/>
        <v>7907</v>
      </c>
      <c r="N70" s="60">
        <f t="shared" si="9"/>
        <v>7737</v>
      </c>
      <c r="O70" s="60">
        <f t="shared" si="9"/>
        <v>7695</v>
      </c>
      <c r="P70" s="60">
        <f t="shared" si="9"/>
        <v>7568</v>
      </c>
      <c r="Q70" s="60">
        <f t="shared" si="9"/>
        <v>7483</v>
      </c>
      <c r="R70" s="60">
        <f t="shared" si="9"/>
        <v>7314</v>
      </c>
      <c r="S70" s="60">
        <f t="shared" si="9"/>
        <v>7187</v>
      </c>
      <c r="T70" s="60">
        <f t="shared" si="9"/>
        <v>7060</v>
      </c>
    </row>
    <row r="71" spans="1:20" ht="18" customHeight="1" x14ac:dyDescent="0.15">
      <c r="A71" s="53" t="s">
        <v>533</v>
      </c>
      <c r="B71" s="56" t="s">
        <v>495</v>
      </c>
      <c r="C71" s="87" t="s">
        <v>22</v>
      </c>
      <c r="D71" s="79">
        <v>2</v>
      </c>
      <c r="E71" s="80" t="s">
        <v>19</v>
      </c>
      <c r="F71" s="58">
        <v>2.5</v>
      </c>
      <c r="G71" s="63">
        <f t="shared" si="11"/>
        <v>4.5</v>
      </c>
      <c r="H71" s="59">
        <f>IF(D71='基本（介護無）・単一'!$F$4,'基本（介護無）・単一'!$L$4,IF(D71='基本（介護無）・単一'!$F$5,'基本（介護無）・単一'!$L$5,IF(D71='基本（介護無）・単一'!$F$6,'基本（介護無）・単一'!$L$6,IF(D71='基本（介護無）・単一'!$F$7,'基本（介護無）・単一'!$L$7,IF(D71='基本（介護無）・単一'!$F$8,'基本（介護無）・単一'!$L$8,IF(D71='基本（介護無）・単一'!$F$9,'基本（介護無）・単一'!$L$9,IF(D71='基本（介護無）・単一'!$F$10,'基本（介護無）・単一'!$L$10)))))))</f>
        <v>344</v>
      </c>
      <c r="I71" s="256"/>
      <c r="J71" s="59">
        <f>'基本（介護無）・複合'!M71</f>
        <v>345</v>
      </c>
      <c r="K71" s="256"/>
      <c r="L71" s="59">
        <f t="shared" si="10"/>
        <v>775</v>
      </c>
      <c r="M71" s="60">
        <f t="shared" si="9"/>
        <v>8680</v>
      </c>
      <c r="N71" s="60">
        <f t="shared" si="9"/>
        <v>8494</v>
      </c>
      <c r="O71" s="60">
        <f t="shared" si="9"/>
        <v>8447</v>
      </c>
      <c r="P71" s="60">
        <f t="shared" si="9"/>
        <v>8308</v>
      </c>
      <c r="Q71" s="60">
        <f t="shared" si="9"/>
        <v>8215</v>
      </c>
      <c r="R71" s="60">
        <f t="shared" si="9"/>
        <v>8029</v>
      </c>
      <c r="S71" s="60">
        <f t="shared" si="9"/>
        <v>7889</v>
      </c>
      <c r="T71" s="60">
        <f t="shared" si="9"/>
        <v>7750</v>
      </c>
    </row>
    <row r="72" spans="1:20" ht="18" customHeight="1" x14ac:dyDescent="0.15">
      <c r="A72" s="53" t="s">
        <v>534</v>
      </c>
      <c r="B72" s="56" t="s">
        <v>495</v>
      </c>
      <c r="C72" s="87" t="s">
        <v>22</v>
      </c>
      <c r="D72" s="79">
        <v>2</v>
      </c>
      <c r="E72" s="80" t="s">
        <v>19</v>
      </c>
      <c r="F72" s="58">
        <v>3</v>
      </c>
      <c r="G72" s="63">
        <f t="shared" si="11"/>
        <v>5</v>
      </c>
      <c r="H72" s="59">
        <f>IF(D72='基本（介護無）・単一'!$F$4,'基本（介護無）・単一'!$L$4,IF(D72='基本（介護無）・単一'!$F$5,'基本（介護無）・単一'!$L$5,IF(D72='基本（介護無）・単一'!$F$6,'基本（介護無）・単一'!$L$6,IF(D72='基本（介護無）・単一'!$F$7,'基本（介護無）・単一'!$L$7,IF(D72='基本（介護無）・単一'!$F$8,'基本（介護無）・単一'!$L$8,IF(D72='基本（介護無）・単一'!$F$9,'基本（介護無）・単一'!$L$9,IF(D72='基本（介護無）・単一'!$F$10,'基本（介護無）・単一'!$L$10)))))))</f>
        <v>344</v>
      </c>
      <c r="I72" s="256"/>
      <c r="J72" s="59">
        <f>'基本（介護無）・複合'!M72</f>
        <v>414</v>
      </c>
      <c r="K72" s="256"/>
      <c r="L72" s="59">
        <f t="shared" si="10"/>
        <v>844</v>
      </c>
      <c r="M72" s="60">
        <f t="shared" si="9"/>
        <v>9452</v>
      </c>
      <c r="N72" s="60">
        <f t="shared" si="9"/>
        <v>9250</v>
      </c>
      <c r="O72" s="60">
        <f t="shared" si="9"/>
        <v>9199</v>
      </c>
      <c r="P72" s="60">
        <f t="shared" si="9"/>
        <v>9047</v>
      </c>
      <c r="Q72" s="60">
        <f t="shared" si="9"/>
        <v>8946</v>
      </c>
      <c r="R72" s="60">
        <f t="shared" si="9"/>
        <v>8743</v>
      </c>
      <c r="S72" s="60">
        <f t="shared" si="9"/>
        <v>8591</v>
      </c>
      <c r="T72" s="60">
        <f t="shared" si="9"/>
        <v>8440</v>
      </c>
    </row>
    <row r="73" spans="1:20" ht="18" customHeight="1" x14ac:dyDescent="0.15">
      <c r="A73" s="53" t="s">
        <v>535</v>
      </c>
      <c r="B73" s="56" t="s">
        <v>495</v>
      </c>
      <c r="C73" s="87" t="s">
        <v>22</v>
      </c>
      <c r="D73" s="79">
        <v>2</v>
      </c>
      <c r="E73" s="80" t="s">
        <v>19</v>
      </c>
      <c r="F73" s="58">
        <v>3.5</v>
      </c>
      <c r="G73" s="63">
        <f t="shared" si="11"/>
        <v>5.5</v>
      </c>
      <c r="H73" s="59">
        <f>IF(D73='基本（介護無）・単一'!$F$4,'基本（介護無）・単一'!$L$4,IF(D73='基本（介護無）・単一'!$F$5,'基本（介護無）・単一'!$L$5,IF(D73='基本（介護無）・単一'!$F$6,'基本（介護無）・単一'!$L$6,IF(D73='基本（介護無）・単一'!$F$7,'基本（介護無）・単一'!$L$7,IF(D73='基本（介護無）・単一'!$F$8,'基本（介護無）・単一'!$L$8,IF(D73='基本（介護無）・単一'!$F$9,'基本（介護無）・単一'!$L$9,IF(D73='基本（介護無）・単一'!$F$10,'基本（介護無）・単一'!$L$10)))))))</f>
        <v>344</v>
      </c>
      <c r="I73" s="256"/>
      <c r="J73" s="59">
        <f>'基本（介護無）・複合'!M73</f>
        <v>483</v>
      </c>
      <c r="K73" s="256"/>
      <c r="L73" s="59">
        <f t="shared" si="10"/>
        <v>913</v>
      </c>
      <c r="M73" s="60">
        <f t="shared" si="9"/>
        <v>10225</v>
      </c>
      <c r="N73" s="60">
        <f t="shared" si="9"/>
        <v>10006</v>
      </c>
      <c r="O73" s="60">
        <f t="shared" si="9"/>
        <v>9951</v>
      </c>
      <c r="P73" s="60">
        <f t="shared" si="9"/>
        <v>9787</v>
      </c>
      <c r="Q73" s="60">
        <f t="shared" si="9"/>
        <v>9677</v>
      </c>
      <c r="R73" s="60">
        <f t="shared" si="9"/>
        <v>9458</v>
      </c>
      <c r="S73" s="60">
        <f t="shared" si="9"/>
        <v>9294</v>
      </c>
      <c r="T73" s="60">
        <f t="shared" si="9"/>
        <v>9130</v>
      </c>
    </row>
    <row r="74" spans="1:20" ht="18" customHeight="1" x14ac:dyDescent="0.15">
      <c r="A74" s="53" t="s">
        <v>536</v>
      </c>
      <c r="B74" s="56" t="s">
        <v>495</v>
      </c>
      <c r="C74" s="87" t="s">
        <v>22</v>
      </c>
      <c r="D74" s="79">
        <v>2</v>
      </c>
      <c r="E74" s="80" t="s">
        <v>19</v>
      </c>
      <c r="F74" s="58">
        <v>4</v>
      </c>
      <c r="G74" s="63">
        <f t="shared" si="11"/>
        <v>6</v>
      </c>
      <c r="H74" s="59">
        <f>IF(D74='基本（介護無）・単一'!$F$4,'基本（介護無）・単一'!$L$4,IF(D74='基本（介護無）・単一'!$F$5,'基本（介護無）・単一'!$L$5,IF(D74='基本（介護無）・単一'!$F$6,'基本（介護無）・単一'!$L$6,IF(D74='基本（介護無）・単一'!$F$7,'基本（介護無）・単一'!$L$7,IF(D74='基本（介護無）・単一'!$F$8,'基本（介護無）・単一'!$L$8,IF(D74='基本（介護無）・単一'!$F$9,'基本（介護無）・単一'!$L$9,IF(D74='基本（介護無）・単一'!$F$10,'基本（介護無）・単一'!$L$10)))))))</f>
        <v>344</v>
      </c>
      <c r="I74" s="256"/>
      <c r="J74" s="59">
        <f>'基本（介護無）・複合'!M74</f>
        <v>552</v>
      </c>
      <c r="K74" s="256"/>
      <c r="L74" s="59">
        <f t="shared" si="10"/>
        <v>982</v>
      </c>
      <c r="M74" s="60">
        <f t="shared" ref="M74:T83" si="12">ROUNDDOWN($L74*M$3,0)</f>
        <v>10998</v>
      </c>
      <c r="N74" s="60">
        <f t="shared" si="12"/>
        <v>10762</v>
      </c>
      <c r="O74" s="60">
        <f t="shared" si="12"/>
        <v>10703</v>
      </c>
      <c r="P74" s="60">
        <f t="shared" si="12"/>
        <v>10527</v>
      </c>
      <c r="Q74" s="60">
        <f t="shared" si="12"/>
        <v>10409</v>
      </c>
      <c r="R74" s="60">
        <f t="shared" si="12"/>
        <v>10173</v>
      </c>
      <c r="S74" s="60">
        <f t="shared" si="12"/>
        <v>9996</v>
      </c>
      <c r="T74" s="60">
        <f t="shared" si="12"/>
        <v>9820</v>
      </c>
    </row>
    <row r="75" spans="1:20" ht="18" customHeight="1" x14ac:dyDescent="0.15">
      <c r="A75" s="53" t="s">
        <v>537</v>
      </c>
      <c r="B75" s="56" t="s">
        <v>495</v>
      </c>
      <c r="C75" s="87" t="s">
        <v>22</v>
      </c>
      <c r="D75" s="79">
        <v>2</v>
      </c>
      <c r="E75" s="80" t="s">
        <v>19</v>
      </c>
      <c r="F75" s="58">
        <v>4.5</v>
      </c>
      <c r="G75" s="63">
        <f t="shared" si="11"/>
        <v>6.5</v>
      </c>
      <c r="H75" s="59">
        <f>IF(D75='基本（介護無）・単一'!$F$4,'基本（介護無）・単一'!$L$4,IF(D75='基本（介護無）・単一'!$F$5,'基本（介護無）・単一'!$L$5,IF(D75='基本（介護無）・単一'!$F$6,'基本（介護無）・単一'!$L$6,IF(D75='基本（介護無）・単一'!$F$7,'基本（介護無）・単一'!$L$7,IF(D75='基本（介護無）・単一'!$F$8,'基本（介護無）・単一'!$L$8,IF(D75='基本（介護無）・単一'!$F$9,'基本（介護無）・単一'!$L$9,IF(D75='基本（介護無）・単一'!$F$10,'基本（介護無）・単一'!$L$10)))))))</f>
        <v>344</v>
      </c>
      <c r="I75" s="256"/>
      <c r="J75" s="59">
        <f>'基本（介護無）・複合'!M75</f>
        <v>621</v>
      </c>
      <c r="K75" s="256"/>
      <c r="L75" s="59">
        <f t="shared" si="10"/>
        <v>1051</v>
      </c>
      <c r="M75" s="60">
        <f t="shared" si="12"/>
        <v>11771</v>
      </c>
      <c r="N75" s="60">
        <f t="shared" si="12"/>
        <v>11518</v>
      </c>
      <c r="O75" s="60">
        <f t="shared" si="12"/>
        <v>11455</v>
      </c>
      <c r="P75" s="60">
        <f t="shared" si="12"/>
        <v>11266</v>
      </c>
      <c r="Q75" s="60">
        <f t="shared" si="12"/>
        <v>11140</v>
      </c>
      <c r="R75" s="60">
        <f t="shared" si="12"/>
        <v>10888</v>
      </c>
      <c r="S75" s="60">
        <f t="shared" si="12"/>
        <v>10699</v>
      </c>
      <c r="T75" s="60">
        <f t="shared" si="12"/>
        <v>10510</v>
      </c>
    </row>
    <row r="76" spans="1:20" ht="18" customHeight="1" x14ac:dyDescent="0.15">
      <c r="A76" s="53" t="s">
        <v>538</v>
      </c>
      <c r="B76" s="56" t="s">
        <v>495</v>
      </c>
      <c r="C76" s="87" t="s">
        <v>22</v>
      </c>
      <c r="D76" s="79">
        <v>2</v>
      </c>
      <c r="E76" s="80" t="s">
        <v>19</v>
      </c>
      <c r="F76" s="58">
        <v>5</v>
      </c>
      <c r="G76" s="63">
        <f t="shared" si="11"/>
        <v>7</v>
      </c>
      <c r="H76" s="59">
        <f>IF(D76='基本（介護無）・単一'!$F$4,'基本（介護無）・単一'!$L$4,IF(D76='基本（介護無）・単一'!$F$5,'基本（介護無）・単一'!$L$5,IF(D76='基本（介護無）・単一'!$F$6,'基本（介護無）・単一'!$L$6,IF(D76='基本（介護無）・単一'!$F$7,'基本（介護無）・単一'!$L$7,IF(D76='基本（介護無）・単一'!$F$8,'基本（介護無）・単一'!$L$8,IF(D76='基本（介護無）・単一'!$F$9,'基本（介護無）・単一'!$L$9,IF(D76='基本（介護無）・単一'!$F$10,'基本（介護無）・単一'!$L$10)))))))</f>
        <v>344</v>
      </c>
      <c r="I76" s="256"/>
      <c r="J76" s="59">
        <f>'基本（介護無）・複合'!M76</f>
        <v>690</v>
      </c>
      <c r="K76" s="256"/>
      <c r="L76" s="59">
        <f t="shared" si="10"/>
        <v>1120</v>
      </c>
      <c r="M76" s="60">
        <f t="shared" si="12"/>
        <v>12544</v>
      </c>
      <c r="N76" s="60">
        <f t="shared" si="12"/>
        <v>12275</v>
      </c>
      <c r="O76" s="60">
        <f t="shared" si="12"/>
        <v>12208</v>
      </c>
      <c r="P76" s="60">
        <f t="shared" si="12"/>
        <v>12006</v>
      </c>
      <c r="Q76" s="60">
        <f t="shared" si="12"/>
        <v>11872</v>
      </c>
      <c r="R76" s="60">
        <f t="shared" si="12"/>
        <v>11603</v>
      </c>
      <c r="S76" s="60">
        <f t="shared" si="12"/>
        <v>11401</v>
      </c>
      <c r="T76" s="60">
        <f t="shared" si="12"/>
        <v>11200</v>
      </c>
    </row>
    <row r="77" spans="1:20" ht="18" customHeight="1" x14ac:dyDescent="0.15">
      <c r="A77" s="53" t="s">
        <v>539</v>
      </c>
      <c r="B77" s="56" t="s">
        <v>495</v>
      </c>
      <c r="C77" s="87" t="s">
        <v>22</v>
      </c>
      <c r="D77" s="79">
        <v>2</v>
      </c>
      <c r="E77" s="80" t="s">
        <v>19</v>
      </c>
      <c r="F77" s="58">
        <v>5.5</v>
      </c>
      <c r="G77" s="63">
        <f t="shared" si="11"/>
        <v>7.5</v>
      </c>
      <c r="H77" s="59">
        <f>IF(D77='基本（介護無）・単一'!$F$4,'基本（介護無）・単一'!$L$4,IF(D77='基本（介護無）・単一'!$F$5,'基本（介護無）・単一'!$L$5,IF(D77='基本（介護無）・単一'!$F$6,'基本（介護無）・単一'!$L$6,IF(D77='基本（介護無）・単一'!$F$7,'基本（介護無）・単一'!$L$7,IF(D77='基本（介護無）・単一'!$F$8,'基本（介護無）・単一'!$L$8,IF(D77='基本（介護無）・単一'!$F$9,'基本（介護無）・単一'!$L$9,IF(D77='基本（介護無）・単一'!$F$10,'基本（介護無）・単一'!$L$10)))))))</f>
        <v>344</v>
      </c>
      <c r="I77" s="256"/>
      <c r="J77" s="59">
        <f>'基本（介護無）・複合'!M77</f>
        <v>759</v>
      </c>
      <c r="K77" s="256"/>
      <c r="L77" s="59">
        <f t="shared" si="10"/>
        <v>1189</v>
      </c>
      <c r="M77" s="60">
        <f t="shared" si="12"/>
        <v>13316</v>
      </c>
      <c r="N77" s="60">
        <f t="shared" si="12"/>
        <v>13031</v>
      </c>
      <c r="O77" s="60">
        <f t="shared" si="12"/>
        <v>12960</v>
      </c>
      <c r="P77" s="60">
        <f t="shared" si="12"/>
        <v>12746</v>
      </c>
      <c r="Q77" s="60">
        <f t="shared" si="12"/>
        <v>12603</v>
      </c>
      <c r="R77" s="60">
        <f t="shared" si="12"/>
        <v>12318</v>
      </c>
      <c r="S77" s="60">
        <f t="shared" si="12"/>
        <v>12104</v>
      </c>
      <c r="T77" s="60">
        <f t="shared" si="12"/>
        <v>11890</v>
      </c>
    </row>
    <row r="78" spans="1:20" ht="18" customHeight="1" x14ac:dyDescent="0.15">
      <c r="A78" s="53" t="s">
        <v>540</v>
      </c>
      <c r="B78" s="56" t="s">
        <v>495</v>
      </c>
      <c r="C78" s="87" t="s">
        <v>22</v>
      </c>
      <c r="D78" s="79">
        <v>2</v>
      </c>
      <c r="E78" s="80" t="s">
        <v>19</v>
      </c>
      <c r="F78" s="58">
        <v>6</v>
      </c>
      <c r="G78" s="63">
        <f t="shared" si="11"/>
        <v>8</v>
      </c>
      <c r="H78" s="59">
        <f>IF(D78='基本（介護無）・単一'!$F$4,'基本（介護無）・単一'!$L$4,IF(D78='基本（介護無）・単一'!$F$5,'基本（介護無）・単一'!$L$5,IF(D78='基本（介護無）・単一'!$F$6,'基本（介護無）・単一'!$L$6,IF(D78='基本（介護無）・単一'!$F$7,'基本（介護無）・単一'!$L$7,IF(D78='基本（介護無）・単一'!$F$8,'基本（介護無）・単一'!$L$8,IF(D78='基本（介護無）・単一'!$F$9,'基本（介護無）・単一'!$L$9,IF(D78='基本（介護無）・単一'!$F$10,'基本（介護無）・単一'!$L$10)))))))</f>
        <v>344</v>
      </c>
      <c r="I78" s="256"/>
      <c r="J78" s="59">
        <f>'基本（介護無）・複合'!M78</f>
        <v>828</v>
      </c>
      <c r="K78" s="256"/>
      <c r="L78" s="59">
        <f t="shared" si="10"/>
        <v>1258</v>
      </c>
      <c r="M78" s="60">
        <f t="shared" si="12"/>
        <v>14089</v>
      </c>
      <c r="N78" s="60">
        <f t="shared" si="12"/>
        <v>13787</v>
      </c>
      <c r="O78" s="60">
        <f t="shared" si="12"/>
        <v>13712</v>
      </c>
      <c r="P78" s="60">
        <f t="shared" si="12"/>
        <v>13485</v>
      </c>
      <c r="Q78" s="60">
        <f t="shared" si="12"/>
        <v>13334</v>
      </c>
      <c r="R78" s="60">
        <f t="shared" si="12"/>
        <v>13032</v>
      </c>
      <c r="S78" s="60">
        <f t="shared" si="12"/>
        <v>12806</v>
      </c>
      <c r="T78" s="60">
        <f t="shared" si="12"/>
        <v>12580</v>
      </c>
    </row>
    <row r="79" spans="1:20" ht="18" customHeight="1" x14ac:dyDescent="0.15">
      <c r="A79" s="53" t="s">
        <v>541</v>
      </c>
      <c r="B79" s="56" t="s">
        <v>495</v>
      </c>
      <c r="C79" s="87" t="s">
        <v>22</v>
      </c>
      <c r="D79" s="79">
        <v>2</v>
      </c>
      <c r="E79" s="80" t="s">
        <v>19</v>
      </c>
      <c r="F79" s="58">
        <v>6.5</v>
      </c>
      <c r="G79" s="63">
        <f t="shared" si="11"/>
        <v>8.5</v>
      </c>
      <c r="H79" s="59">
        <f>IF(D79='基本（介護無）・単一'!$F$4,'基本（介護無）・単一'!$L$4,IF(D79='基本（介護無）・単一'!$F$5,'基本（介護無）・単一'!$L$5,IF(D79='基本（介護無）・単一'!$F$6,'基本（介護無）・単一'!$L$6,IF(D79='基本（介護無）・単一'!$F$7,'基本（介護無）・単一'!$L$7,IF(D79='基本（介護無）・単一'!$F$8,'基本（介護無）・単一'!$L$8,IF(D79='基本（介護無）・単一'!$F$9,'基本（介護無）・単一'!$L$9,IF(D79='基本（介護無）・単一'!$F$10,'基本（介護無）・単一'!$L$10)))))))</f>
        <v>344</v>
      </c>
      <c r="I79" s="256"/>
      <c r="J79" s="59">
        <f>'基本（介護無）・複合'!M79</f>
        <v>897</v>
      </c>
      <c r="K79" s="256"/>
      <c r="L79" s="59">
        <f t="shared" si="10"/>
        <v>1327</v>
      </c>
      <c r="M79" s="60">
        <f t="shared" si="12"/>
        <v>14862</v>
      </c>
      <c r="N79" s="60">
        <f t="shared" si="12"/>
        <v>14543</v>
      </c>
      <c r="O79" s="60">
        <f t="shared" si="12"/>
        <v>14464</v>
      </c>
      <c r="P79" s="60">
        <f t="shared" si="12"/>
        <v>14225</v>
      </c>
      <c r="Q79" s="60">
        <f t="shared" si="12"/>
        <v>14066</v>
      </c>
      <c r="R79" s="60">
        <f t="shared" si="12"/>
        <v>13747</v>
      </c>
      <c r="S79" s="60">
        <f t="shared" si="12"/>
        <v>13508</v>
      </c>
      <c r="T79" s="60">
        <f t="shared" si="12"/>
        <v>13270</v>
      </c>
    </row>
    <row r="80" spans="1:20" ht="18" customHeight="1" x14ac:dyDescent="0.15">
      <c r="A80" s="53" t="s">
        <v>542</v>
      </c>
      <c r="B80" s="56" t="s">
        <v>495</v>
      </c>
      <c r="C80" s="87" t="s">
        <v>22</v>
      </c>
      <c r="D80" s="79">
        <v>2</v>
      </c>
      <c r="E80" s="80" t="s">
        <v>19</v>
      </c>
      <c r="F80" s="58">
        <v>7</v>
      </c>
      <c r="G80" s="63">
        <f t="shared" si="11"/>
        <v>9</v>
      </c>
      <c r="H80" s="59">
        <f>IF(D80='基本（介護無）・単一'!$F$4,'基本（介護無）・単一'!$L$4,IF(D80='基本（介護無）・単一'!$F$5,'基本（介護無）・単一'!$L$5,IF(D80='基本（介護無）・単一'!$F$6,'基本（介護無）・単一'!$L$6,IF(D80='基本（介護無）・単一'!$F$7,'基本（介護無）・単一'!$L$7,IF(D80='基本（介護無）・単一'!$F$8,'基本（介護無）・単一'!$L$8,IF(D80='基本（介護無）・単一'!$F$9,'基本（介護無）・単一'!$L$9,IF(D80='基本（介護無）・単一'!$F$10,'基本（介護無）・単一'!$L$10)))))))</f>
        <v>344</v>
      </c>
      <c r="I80" s="256"/>
      <c r="J80" s="59">
        <f>'基本（介護無）・複合'!M80</f>
        <v>966</v>
      </c>
      <c r="K80" s="256"/>
      <c r="L80" s="59">
        <f t="shared" si="10"/>
        <v>1396</v>
      </c>
      <c r="M80" s="60">
        <f t="shared" si="12"/>
        <v>15635</v>
      </c>
      <c r="N80" s="60">
        <f t="shared" si="12"/>
        <v>15300</v>
      </c>
      <c r="O80" s="60">
        <f t="shared" si="12"/>
        <v>15216</v>
      </c>
      <c r="P80" s="60">
        <f t="shared" si="12"/>
        <v>14965</v>
      </c>
      <c r="Q80" s="60">
        <f t="shared" si="12"/>
        <v>14797</v>
      </c>
      <c r="R80" s="60">
        <f t="shared" si="12"/>
        <v>14462</v>
      </c>
      <c r="S80" s="60">
        <f t="shared" si="12"/>
        <v>14211</v>
      </c>
      <c r="T80" s="60">
        <f t="shared" si="12"/>
        <v>13960</v>
      </c>
    </row>
    <row r="81" spans="1:20" ht="18" customHeight="1" x14ac:dyDescent="0.15">
      <c r="A81" s="53" t="s">
        <v>543</v>
      </c>
      <c r="B81" s="56" t="s">
        <v>495</v>
      </c>
      <c r="C81" s="87" t="s">
        <v>22</v>
      </c>
      <c r="D81" s="79">
        <v>2</v>
      </c>
      <c r="E81" s="80" t="s">
        <v>19</v>
      </c>
      <c r="F81" s="58">
        <v>7.5</v>
      </c>
      <c r="G81" s="63">
        <f t="shared" si="11"/>
        <v>9.5</v>
      </c>
      <c r="H81" s="59">
        <f>IF(D81='基本（介護無）・単一'!$F$4,'基本（介護無）・単一'!$L$4,IF(D81='基本（介護無）・単一'!$F$5,'基本（介護無）・単一'!$L$5,IF(D81='基本（介護無）・単一'!$F$6,'基本（介護無）・単一'!$L$6,IF(D81='基本（介護無）・単一'!$F$7,'基本（介護無）・単一'!$L$7,IF(D81='基本（介護無）・単一'!$F$8,'基本（介護無）・単一'!$L$8,IF(D81='基本（介護無）・単一'!$F$9,'基本（介護無）・単一'!$L$9,IF(D81='基本（介護無）・単一'!$F$10,'基本（介護無）・単一'!$L$10)))))))</f>
        <v>344</v>
      </c>
      <c r="I81" s="256"/>
      <c r="J81" s="59">
        <f>'基本（介護無）・複合'!M81</f>
        <v>1035</v>
      </c>
      <c r="K81" s="256"/>
      <c r="L81" s="59">
        <f t="shared" si="10"/>
        <v>1465</v>
      </c>
      <c r="M81" s="60">
        <f t="shared" si="12"/>
        <v>16408</v>
      </c>
      <c r="N81" s="60">
        <f t="shared" si="12"/>
        <v>16056</v>
      </c>
      <c r="O81" s="60">
        <f t="shared" si="12"/>
        <v>15968</v>
      </c>
      <c r="P81" s="60">
        <f t="shared" si="12"/>
        <v>15704</v>
      </c>
      <c r="Q81" s="60">
        <f t="shared" si="12"/>
        <v>15529</v>
      </c>
      <c r="R81" s="60">
        <f t="shared" si="12"/>
        <v>15177</v>
      </c>
      <c r="S81" s="60">
        <f t="shared" si="12"/>
        <v>14913</v>
      </c>
      <c r="T81" s="60">
        <f t="shared" si="12"/>
        <v>14650</v>
      </c>
    </row>
    <row r="82" spans="1:20" ht="18" customHeight="1" x14ac:dyDescent="0.15">
      <c r="A82" s="53" t="s">
        <v>544</v>
      </c>
      <c r="B82" s="56" t="s">
        <v>495</v>
      </c>
      <c r="C82" s="87" t="s">
        <v>22</v>
      </c>
      <c r="D82" s="79">
        <v>2</v>
      </c>
      <c r="E82" s="80" t="s">
        <v>19</v>
      </c>
      <c r="F82" s="58">
        <v>8</v>
      </c>
      <c r="G82" s="63">
        <f t="shared" si="11"/>
        <v>10</v>
      </c>
      <c r="H82" s="59">
        <f>IF(D82='基本（介護無）・単一'!$F$4,'基本（介護無）・単一'!$L$4,IF(D82='基本（介護無）・単一'!$F$5,'基本（介護無）・単一'!$L$5,IF(D82='基本（介護無）・単一'!$F$6,'基本（介護無）・単一'!$L$6,IF(D82='基本（介護無）・単一'!$F$7,'基本（介護無）・単一'!$L$7,IF(D82='基本（介護無）・単一'!$F$8,'基本（介護無）・単一'!$L$8,IF(D82='基本（介護無）・単一'!$F$9,'基本（介護無）・単一'!$L$9,IF(D82='基本（介護無）・単一'!$F$10,'基本（介護無）・単一'!$L$10)))))))</f>
        <v>344</v>
      </c>
      <c r="I82" s="256"/>
      <c r="J82" s="59">
        <f>'基本（介護無）・複合'!M82</f>
        <v>1104</v>
      </c>
      <c r="K82" s="256"/>
      <c r="L82" s="59">
        <f t="shared" si="10"/>
        <v>1534</v>
      </c>
      <c r="M82" s="60">
        <f t="shared" si="12"/>
        <v>17180</v>
      </c>
      <c r="N82" s="60">
        <f t="shared" si="12"/>
        <v>16812</v>
      </c>
      <c r="O82" s="60">
        <f t="shared" si="12"/>
        <v>16720</v>
      </c>
      <c r="P82" s="60">
        <f t="shared" si="12"/>
        <v>16444</v>
      </c>
      <c r="Q82" s="60">
        <f t="shared" si="12"/>
        <v>16260</v>
      </c>
      <c r="R82" s="60">
        <f t="shared" si="12"/>
        <v>15892</v>
      </c>
      <c r="S82" s="60">
        <f t="shared" si="12"/>
        <v>15616</v>
      </c>
      <c r="T82" s="60">
        <f t="shared" si="12"/>
        <v>15340</v>
      </c>
    </row>
    <row r="83" spans="1:20" ht="18" customHeight="1" x14ac:dyDescent="0.15">
      <c r="A83" s="53" t="s">
        <v>545</v>
      </c>
      <c r="B83" s="56" t="s">
        <v>495</v>
      </c>
      <c r="C83" s="87" t="s">
        <v>22</v>
      </c>
      <c r="D83" s="79">
        <v>2</v>
      </c>
      <c r="E83" s="80" t="s">
        <v>19</v>
      </c>
      <c r="F83" s="58">
        <v>8.5</v>
      </c>
      <c r="G83" s="63">
        <f t="shared" si="11"/>
        <v>10.5</v>
      </c>
      <c r="H83" s="59">
        <f>IF(D83='基本（介護無）・単一'!$F$4,'基本（介護無）・単一'!$L$4,IF(D83='基本（介護無）・単一'!$F$5,'基本（介護無）・単一'!$L$5,IF(D83='基本（介護無）・単一'!$F$6,'基本（介護無）・単一'!$L$6,IF(D83='基本（介護無）・単一'!$F$7,'基本（介護無）・単一'!$L$7,IF(D83='基本（介護無）・単一'!$F$8,'基本（介護無）・単一'!$L$8,IF(D83='基本（介護無）・単一'!$F$9,'基本（介護無）・単一'!$L$9,IF(D83='基本（介護無）・単一'!$F$10,'基本（介護無）・単一'!$L$10)))))))</f>
        <v>344</v>
      </c>
      <c r="I83" s="256"/>
      <c r="J83" s="59">
        <f>'基本（介護無）・複合'!M83</f>
        <v>1173</v>
      </c>
      <c r="K83" s="256"/>
      <c r="L83" s="59">
        <f t="shared" si="10"/>
        <v>1603</v>
      </c>
      <c r="M83" s="60">
        <f t="shared" si="12"/>
        <v>17953</v>
      </c>
      <c r="N83" s="60">
        <f t="shared" si="12"/>
        <v>17568</v>
      </c>
      <c r="O83" s="60">
        <f t="shared" si="12"/>
        <v>17472</v>
      </c>
      <c r="P83" s="60">
        <f t="shared" si="12"/>
        <v>17184</v>
      </c>
      <c r="Q83" s="60">
        <f t="shared" si="12"/>
        <v>16991</v>
      </c>
      <c r="R83" s="60">
        <f t="shared" si="12"/>
        <v>16607</v>
      </c>
      <c r="S83" s="60">
        <f t="shared" si="12"/>
        <v>16318</v>
      </c>
      <c r="T83" s="60">
        <f t="shared" si="12"/>
        <v>16030</v>
      </c>
    </row>
    <row r="84" spans="1:20" ht="18" customHeight="1" x14ac:dyDescent="0.15">
      <c r="A84" s="53" t="s">
        <v>546</v>
      </c>
      <c r="B84" s="56" t="s">
        <v>495</v>
      </c>
      <c r="C84" s="87" t="s">
        <v>22</v>
      </c>
      <c r="D84" s="79">
        <v>2</v>
      </c>
      <c r="E84" s="80" t="s">
        <v>19</v>
      </c>
      <c r="F84" s="58">
        <v>9</v>
      </c>
      <c r="G84" s="63">
        <f t="shared" si="11"/>
        <v>11</v>
      </c>
      <c r="H84" s="59">
        <f>IF(D84='基本（介護無）・単一'!$F$4,'基本（介護無）・単一'!$L$4,IF(D84='基本（介護無）・単一'!$F$5,'基本（介護無）・単一'!$L$5,IF(D84='基本（介護無）・単一'!$F$6,'基本（介護無）・単一'!$L$6,IF(D84='基本（介護無）・単一'!$F$7,'基本（介護無）・単一'!$L$7,IF(D84='基本（介護無）・単一'!$F$8,'基本（介護無）・単一'!$L$8,IF(D84='基本（介護無）・単一'!$F$9,'基本（介護無）・単一'!$L$9,IF(D84='基本（介護無）・単一'!$F$10,'基本（介護無）・単一'!$L$10)))))))</f>
        <v>344</v>
      </c>
      <c r="I84" s="256"/>
      <c r="J84" s="59">
        <f>'基本（介護無）・複合'!M84</f>
        <v>1242</v>
      </c>
      <c r="K84" s="256"/>
      <c r="L84" s="59">
        <f t="shared" si="10"/>
        <v>1672</v>
      </c>
      <c r="M84" s="60">
        <f t="shared" ref="M84:T93" si="13">ROUNDDOWN($L84*M$3,0)</f>
        <v>18726</v>
      </c>
      <c r="N84" s="60">
        <f t="shared" si="13"/>
        <v>18325</v>
      </c>
      <c r="O84" s="60">
        <f t="shared" si="13"/>
        <v>18224</v>
      </c>
      <c r="P84" s="60">
        <f t="shared" si="13"/>
        <v>17923</v>
      </c>
      <c r="Q84" s="60">
        <f t="shared" si="13"/>
        <v>17723</v>
      </c>
      <c r="R84" s="60">
        <f t="shared" si="13"/>
        <v>17321</v>
      </c>
      <c r="S84" s="60">
        <f t="shared" si="13"/>
        <v>17020</v>
      </c>
      <c r="T84" s="60">
        <f t="shared" si="13"/>
        <v>16720</v>
      </c>
    </row>
    <row r="85" spans="1:20" ht="18" customHeight="1" x14ac:dyDescent="0.15">
      <c r="A85" s="53" t="s">
        <v>507</v>
      </c>
      <c r="B85" s="56" t="s">
        <v>495</v>
      </c>
      <c r="C85" s="87" t="s">
        <v>22</v>
      </c>
      <c r="D85" s="79">
        <v>2</v>
      </c>
      <c r="E85" s="80" t="s">
        <v>19</v>
      </c>
      <c r="F85" s="58">
        <v>9.5</v>
      </c>
      <c r="G85" s="63">
        <f t="shared" si="11"/>
        <v>11.5</v>
      </c>
      <c r="H85" s="59">
        <f>IF(D85='基本（介護無）・単一'!$F$4,'基本（介護無）・単一'!$L$4,IF(D85='基本（介護無）・単一'!$F$5,'基本（介護無）・単一'!$L$5,IF(D85='基本（介護無）・単一'!$F$6,'基本（介護無）・単一'!$L$6,IF(D85='基本（介護無）・単一'!$F$7,'基本（介護無）・単一'!$L$7,IF(D85='基本（介護無）・単一'!$F$8,'基本（介護無）・単一'!$L$8,IF(D85='基本（介護無）・単一'!$F$9,'基本（介護無）・単一'!$L$9,IF(D85='基本（介護無）・単一'!$F$10,'基本（介護無）・単一'!$L$10)))))))</f>
        <v>344</v>
      </c>
      <c r="I85" s="256"/>
      <c r="J85" s="59">
        <f>'基本（介護無）・複合'!M85</f>
        <v>1311</v>
      </c>
      <c r="K85" s="256"/>
      <c r="L85" s="59">
        <f t="shared" si="10"/>
        <v>1741</v>
      </c>
      <c r="M85" s="60">
        <f t="shared" si="13"/>
        <v>19499</v>
      </c>
      <c r="N85" s="60">
        <f t="shared" si="13"/>
        <v>19081</v>
      </c>
      <c r="O85" s="60">
        <f t="shared" si="13"/>
        <v>18976</v>
      </c>
      <c r="P85" s="60">
        <f t="shared" si="13"/>
        <v>18663</v>
      </c>
      <c r="Q85" s="60">
        <f t="shared" si="13"/>
        <v>18454</v>
      </c>
      <c r="R85" s="60">
        <f t="shared" si="13"/>
        <v>18036</v>
      </c>
      <c r="S85" s="60">
        <f t="shared" si="13"/>
        <v>17723</v>
      </c>
      <c r="T85" s="60">
        <f t="shared" si="13"/>
        <v>17410</v>
      </c>
    </row>
    <row r="86" spans="1:20" ht="18" customHeight="1" x14ac:dyDescent="0.15">
      <c r="A86" s="53" t="s">
        <v>547</v>
      </c>
      <c r="B86" s="56" t="s">
        <v>495</v>
      </c>
      <c r="C86" s="87" t="s">
        <v>22</v>
      </c>
      <c r="D86" s="79">
        <v>2</v>
      </c>
      <c r="E86" s="80" t="s">
        <v>19</v>
      </c>
      <c r="F86" s="58">
        <v>10</v>
      </c>
      <c r="G86" s="63">
        <f t="shared" si="11"/>
        <v>12</v>
      </c>
      <c r="H86" s="59">
        <f>IF(D86='基本（介護無）・単一'!$F$4,'基本（介護無）・単一'!$L$4,IF(D86='基本（介護無）・単一'!$F$5,'基本（介護無）・単一'!$L$5,IF(D86='基本（介護無）・単一'!$F$6,'基本（介護無）・単一'!$L$6,IF(D86='基本（介護無）・単一'!$F$7,'基本（介護無）・単一'!$L$7,IF(D86='基本（介護無）・単一'!$F$8,'基本（介護無）・単一'!$L$8,IF(D86='基本（介護無）・単一'!$F$9,'基本（介護無）・単一'!$L$9,IF(D86='基本（介護無）・単一'!$F$10,'基本（介護無）・単一'!$L$10)))))))</f>
        <v>344</v>
      </c>
      <c r="I86" s="256"/>
      <c r="J86" s="59">
        <f>'基本（介護無）・複合'!M86</f>
        <v>1380</v>
      </c>
      <c r="K86" s="256"/>
      <c r="L86" s="59">
        <f t="shared" si="10"/>
        <v>1810</v>
      </c>
      <c r="M86" s="60">
        <f t="shared" si="13"/>
        <v>20272</v>
      </c>
      <c r="N86" s="60">
        <f t="shared" si="13"/>
        <v>19837</v>
      </c>
      <c r="O86" s="60">
        <f t="shared" si="13"/>
        <v>19729</v>
      </c>
      <c r="P86" s="60">
        <f t="shared" si="13"/>
        <v>19403</v>
      </c>
      <c r="Q86" s="60">
        <f t="shared" si="13"/>
        <v>19186</v>
      </c>
      <c r="R86" s="60">
        <f t="shared" si="13"/>
        <v>18751</v>
      </c>
      <c r="S86" s="60">
        <f t="shared" si="13"/>
        <v>18425</v>
      </c>
      <c r="T86" s="60">
        <f t="shared" si="13"/>
        <v>18100</v>
      </c>
    </row>
    <row r="87" spans="1:20" ht="18" customHeight="1" x14ac:dyDescent="0.15">
      <c r="A87" s="53" t="s">
        <v>548</v>
      </c>
      <c r="B87" s="56" t="s">
        <v>495</v>
      </c>
      <c r="C87" s="87" t="s">
        <v>22</v>
      </c>
      <c r="D87" s="79">
        <v>2</v>
      </c>
      <c r="E87" s="80" t="s">
        <v>19</v>
      </c>
      <c r="F87" s="58">
        <v>10.5</v>
      </c>
      <c r="G87" s="63">
        <f t="shared" si="11"/>
        <v>12.5</v>
      </c>
      <c r="H87" s="59">
        <f>IF(D87='基本（介護無）・単一'!$F$4,'基本（介護無）・単一'!$L$4,IF(D87='基本（介護無）・単一'!$F$5,'基本（介護無）・単一'!$L$5,IF(D87='基本（介護無）・単一'!$F$6,'基本（介護無）・単一'!$L$6,IF(D87='基本（介護無）・単一'!$F$7,'基本（介護無）・単一'!$L$7,IF(D87='基本（介護無）・単一'!$F$8,'基本（介護無）・単一'!$L$8,IF(D87='基本（介護無）・単一'!$F$9,'基本（介護無）・単一'!$L$9,IF(D87='基本（介護無）・単一'!$F$10,'基本（介護無）・単一'!$L$10)))))))</f>
        <v>344</v>
      </c>
      <c r="I87" s="256"/>
      <c r="J87" s="59">
        <f>'基本（介護無）・複合'!M87</f>
        <v>1449</v>
      </c>
      <c r="K87" s="256"/>
      <c r="L87" s="59">
        <f t="shared" si="10"/>
        <v>1879</v>
      </c>
      <c r="M87" s="60">
        <f t="shared" si="13"/>
        <v>21044</v>
      </c>
      <c r="N87" s="60">
        <f t="shared" si="13"/>
        <v>20593</v>
      </c>
      <c r="O87" s="60">
        <f t="shared" si="13"/>
        <v>20481</v>
      </c>
      <c r="P87" s="60">
        <f t="shared" si="13"/>
        <v>20142</v>
      </c>
      <c r="Q87" s="60">
        <f t="shared" si="13"/>
        <v>19917</v>
      </c>
      <c r="R87" s="60">
        <f t="shared" si="13"/>
        <v>19466</v>
      </c>
      <c r="S87" s="60">
        <f t="shared" si="13"/>
        <v>19128</v>
      </c>
      <c r="T87" s="60">
        <f t="shared" si="13"/>
        <v>18790</v>
      </c>
    </row>
    <row r="88" spans="1:20" ht="18" customHeight="1" x14ac:dyDescent="0.15">
      <c r="A88" s="53" t="s">
        <v>397</v>
      </c>
      <c r="B88" s="56" t="s">
        <v>495</v>
      </c>
      <c r="C88" s="87" t="s">
        <v>22</v>
      </c>
      <c r="D88" s="79">
        <v>2.5</v>
      </c>
      <c r="E88" s="80" t="s">
        <v>19</v>
      </c>
      <c r="F88" s="58">
        <v>0.5</v>
      </c>
      <c r="G88" s="63">
        <f t="shared" si="11"/>
        <v>3</v>
      </c>
      <c r="H88" s="59">
        <f>IF(D88='基本（介護無）・単一'!$F$4,'基本（介護無）・単一'!$L$4,IF(D88='基本（介護無）・単一'!$F$5,'基本（介護無）・単一'!$L$5,IF(D88='基本（介護無）・単一'!$F$6,'基本（介護無）・単一'!$L$6,IF(D88='基本（介護無）・単一'!$F$7,'基本（介護無）・単一'!$L$7,IF(D88='基本（介護無）・単一'!$F$8,'基本（介護無）・単一'!$L$8,IF(D88='基本（介護無）・単一'!$F$9,'基本（介護無）・単一'!$L$9,IF(D88='基本（介護無）・単一'!$F$10,'基本（介護無）・単一'!$L$10)))))))</f>
        <v>413</v>
      </c>
      <c r="I88" s="256"/>
      <c r="J88" s="59">
        <f>'基本（介護無）・複合'!M88</f>
        <v>69</v>
      </c>
      <c r="K88" s="256"/>
      <c r="L88" s="59">
        <f t="shared" si="10"/>
        <v>585</v>
      </c>
      <c r="M88" s="60">
        <f t="shared" si="13"/>
        <v>6552</v>
      </c>
      <c r="N88" s="60">
        <f t="shared" si="13"/>
        <v>6411</v>
      </c>
      <c r="O88" s="60">
        <f t="shared" si="13"/>
        <v>6376</v>
      </c>
      <c r="P88" s="60">
        <f t="shared" si="13"/>
        <v>6271</v>
      </c>
      <c r="Q88" s="60">
        <f t="shared" si="13"/>
        <v>6201</v>
      </c>
      <c r="R88" s="60">
        <f t="shared" si="13"/>
        <v>6060</v>
      </c>
      <c r="S88" s="60">
        <f t="shared" si="13"/>
        <v>5955</v>
      </c>
      <c r="T88" s="60">
        <f t="shared" si="13"/>
        <v>5850</v>
      </c>
    </row>
    <row r="89" spans="1:20" ht="18" customHeight="1" x14ac:dyDescent="0.15">
      <c r="A89" s="53" t="s">
        <v>399</v>
      </c>
      <c r="B89" s="56" t="s">
        <v>495</v>
      </c>
      <c r="C89" s="87" t="s">
        <v>22</v>
      </c>
      <c r="D89" s="79">
        <v>2.5</v>
      </c>
      <c r="E89" s="80" t="s">
        <v>19</v>
      </c>
      <c r="F89" s="58">
        <v>1</v>
      </c>
      <c r="G89" s="63">
        <f t="shared" si="11"/>
        <v>3.5</v>
      </c>
      <c r="H89" s="59">
        <f>IF(D89='基本（介護無）・単一'!$F$4,'基本（介護無）・単一'!$L$4,IF(D89='基本（介護無）・単一'!$F$5,'基本（介護無）・単一'!$L$5,IF(D89='基本（介護無）・単一'!$F$6,'基本（介護無）・単一'!$L$6,IF(D89='基本（介護無）・単一'!$F$7,'基本（介護無）・単一'!$L$7,IF(D89='基本（介護無）・単一'!$F$8,'基本（介護無）・単一'!$L$8,IF(D89='基本（介護無）・単一'!$F$9,'基本（介護無）・単一'!$L$9,IF(D89='基本（介護無）・単一'!$F$10,'基本（介護無）・単一'!$L$10)))))))</f>
        <v>413</v>
      </c>
      <c r="I89" s="256"/>
      <c r="J89" s="59">
        <f>'基本（介護無）・複合'!M89</f>
        <v>138</v>
      </c>
      <c r="K89" s="256"/>
      <c r="L89" s="59">
        <f t="shared" si="10"/>
        <v>654</v>
      </c>
      <c r="M89" s="60">
        <f t="shared" si="13"/>
        <v>7324</v>
      </c>
      <c r="N89" s="60">
        <f t="shared" si="13"/>
        <v>7167</v>
      </c>
      <c r="O89" s="60">
        <f t="shared" si="13"/>
        <v>7128</v>
      </c>
      <c r="P89" s="60">
        <f t="shared" si="13"/>
        <v>7010</v>
      </c>
      <c r="Q89" s="60">
        <f t="shared" si="13"/>
        <v>6932</v>
      </c>
      <c r="R89" s="60">
        <f t="shared" si="13"/>
        <v>6775</v>
      </c>
      <c r="S89" s="60">
        <f t="shared" si="13"/>
        <v>6657</v>
      </c>
      <c r="T89" s="60">
        <f t="shared" si="13"/>
        <v>6540</v>
      </c>
    </row>
    <row r="90" spans="1:20" ht="18" customHeight="1" x14ac:dyDescent="0.15">
      <c r="A90" s="53" t="s">
        <v>401</v>
      </c>
      <c r="B90" s="56" t="s">
        <v>495</v>
      </c>
      <c r="C90" s="87" t="s">
        <v>22</v>
      </c>
      <c r="D90" s="79">
        <v>2.5</v>
      </c>
      <c r="E90" s="80" t="s">
        <v>19</v>
      </c>
      <c r="F90" s="58">
        <v>1.5</v>
      </c>
      <c r="G90" s="63">
        <f t="shared" si="11"/>
        <v>4</v>
      </c>
      <c r="H90" s="59">
        <f>IF(D90='基本（介護無）・単一'!$F$4,'基本（介護無）・単一'!$L$4,IF(D90='基本（介護無）・単一'!$F$5,'基本（介護無）・単一'!$L$5,IF(D90='基本（介護無）・単一'!$F$6,'基本（介護無）・単一'!$L$6,IF(D90='基本（介護無）・単一'!$F$7,'基本（介護無）・単一'!$L$7,IF(D90='基本（介護無）・単一'!$F$8,'基本（介護無）・単一'!$L$8,IF(D90='基本（介護無）・単一'!$F$9,'基本（介護無）・単一'!$L$9,IF(D90='基本（介護無）・単一'!$F$10,'基本（介護無）・単一'!$L$10)))))))</f>
        <v>413</v>
      </c>
      <c r="I90" s="256"/>
      <c r="J90" s="59">
        <f>'基本（介護無）・複合'!M90</f>
        <v>207</v>
      </c>
      <c r="K90" s="256"/>
      <c r="L90" s="59">
        <f t="shared" si="10"/>
        <v>723</v>
      </c>
      <c r="M90" s="60">
        <f t="shared" si="13"/>
        <v>8097</v>
      </c>
      <c r="N90" s="60">
        <f t="shared" si="13"/>
        <v>7924</v>
      </c>
      <c r="O90" s="60">
        <f t="shared" si="13"/>
        <v>7880</v>
      </c>
      <c r="P90" s="60">
        <f t="shared" si="13"/>
        <v>7750</v>
      </c>
      <c r="Q90" s="60">
        <f t="shared" si="13"/>
        <v>7663</v>
      </c>
      <c r="R90" s="60">
        <f t="shared" si="13"/>
        <v>7490</v>
      </c>
      <c r="S90" s="60">
        <f t="shared" si="13"/>
        <v>7360</v>
      </c>
      <c r="T90" s="60">
        <f t="shared" si="13"/>
        <v>7230</v>
      </c>
    </row>
    <row r="91" spans="1:20" ht="18" customHeight="1" x14ac:dyDescent="0.15">
      <c r="A91" s="53" t="s">
        <v>403</v>
      </c>
      <c r="B91" s="56" t="s">
        <v>495</v>
      </c>
      <c r="C91" s="87" t="s">
        <v>22</v>
      </c>
      <c r="D91" s="79">
        <v>2.5</v>
      </c>
      <c r="E91" s="80" t="s">
        <v>19</v>
      </c>
      <c r="F91" s="58">
        <v>2</v>
      </c>
      <c r="G91" s="63">
        <f t="shared" si="11"/>
        <v>4.5</v>
      </c>
      <c r="H91" s="59">
        <f>IF(D91='基本（介護無）・単一'!$F$4,'基本（介護無）・単一'!$L$4,IF(D91='基本（介護無）・単一'!$F$5,'基本（介護無）・単一'!$L$5,IF(D91='基本（介護無）・単一'!$F$6,'基本（介護無）・単一'!$L$6,IF(D91='基本（介護無）・単一'!$F$7,'基本（介護無）・単一'!$L$7,IF(D91='基本（介護無）・単一'!$F$8,'基本（介護無）・単一'!$L$8,IF(D91='基本（介護無）・単一'!$F$9,'基本（介護無）・単一'!$L$9,IF(D91='基本（介護無）・単一'!$F$10,'基本（介護無）・単一'!$L$10)))))))</f>
        <v>413</v>
      </c>
      <c r="I91" s="256"/>
      <c r="J91" s="59">
        <f>'基本（介護無）・複合'!M91</f>
        <v>276</v>
      </c>
      <c r="K91" s="256"/>
      <c r="L91" s="59">
        <f t="shared" si="10"/>
        <v>792</v>
      </c>
      <c r="M91" s="60">
        <f t="shared" si="13"/>
        <v>8870</v>
      </c>
      <c r="N91" s="60">
        <f t="shared" si="13"/>
        <v>8680</v>
      </c>
      <c r="O91" s="60">
        <f t="shared" si="13"/>
        <v>8632</v>
      </c>
      <c r="P91" s="60">
        <f t="shared" si="13"/>
        <v>8490</v>
      </c>
      <c r="Q91" s="60">
        <f t="shared" si="13"/>
        <v>8395</v>
      </c>
      <c r="R91" s="60">
        <f t="shared" si="13"/>
        <v>8205</v>
      </c>
      <c r="S91" s="60">
        <f t="shared" si="13"/>
        <v>8062</v>
      </c>
      <c r="T91" s="60">
        <f t="shared" si="13"/>
        <v>7920</v>
      </c>
    </row>
    <row r="92" spans="1:20" ht="18" customHeight="1" x14ac:dyDescent="0.15">
      <c r="A92" s="53" t="s">
        <v>405</v>
      </c>
      <c r="B92" s="56" t="s">
        <v>495</v>
      </c>
      <c r="C92" s="87" t="s">
        <v>22</v>
      </c>
      <c r="D92" s="79">
        <v>2.5</v>
      </c>
      <c r="E92" s="80" t="s">
        <v>19</v>
      </c>
      <c r="F92" s="58">
        <v>2.5</v>
      </c>
      <c r="G92" s="63">
        <f t="shared" si="11"/>
        <v>5</v>
      </c>
      <c r="H92" s="59">
        <f>IF(D92='基本（介護無）・単一'!$F$4,'基本（介護無）・単一'!$L$4,IF(D92='基本（介護無）・単一'!$F$5,'基本（介護無）・単一'!$L$5,IF(D92='基本（介護無）・単一'!$F$6,'基本（介護無）・単一'!$L$6,IF(D92='基本（介護無）・単一'!$F$7,'基本（介護無）・単一'!$L$7,IF(D92='基本（介護無）・単一'!$F$8,'基本（介護無）・単一'!$L$8,IF(D92='基本（介護無）・単一'!$F$9,'基本（介護無）・単一'!$L$9,IF(D92='基本（介護無）・単一'!$F$10,'基本（介護無）・単一'!$L$10)))))))</f>
        <v>413</v>
      </c>
      <c r="I92" s="256"/>
      <c r="J92" s="59">
        <f>'基本（介護無）・複合'!M92</f>
        <v>345</v>
      </c>
      <c r="K92" s="256"/>
      <c r="L92" s="59">
        <f t="shared" si="10"/>
        <v>861</v>
      </c>
      <c r="M92" s="60">
        <f t="shared" si="13"/>
        <v>9643</v>
      </c>
      <c r="N92" s="60">
        <f t="shared" si="13"/>
        <v>9436</v>
      </c>
      <c r="O92" s="60">
        <f t="shared" si="13"/>
        <v>9384</v>
      </c>
      <c r="P92" s="60">
        <f t="shared" si="13"/>
        <v>9229</v>
      </c>
      <c r="Q92" s="60">
        <f t="shared" si="13"/>
        <v>9126</v>
      </c>
      <c r="R92" s="60">
        <f t="shared" si="13"/>
        <v>8919</v>
      </c>
      <c r="S92" s="60">
        <f t="shared" si="13"/>
        <v>8764</v>
      </c>
      <c r="T92" s="60">
        <f t="shared" si="13"/>
        <v>8610</v>
      </c>
    </row>
    <row r="93" spans="1:20" ht="18" customHeight="1" x14ac:dyDescent="0.15">
      <c r="A93" s="53" t="s">
        <v>407</v>
      </c>
      <c r="B93" s="56" t="s">
        <v>495</v>
      </c>
      <c r="C93" s="87" t="s">
        <v>22</v>
      </c>
      <c r="D93" s="79">
        <v>2.5</v>
      </c>
      <c r="E93" s="80" t="s">
        <v>19</v>
      </c>
      <c r="F93" s="58">
        <v>3</v>
      </c>
      <c r="G93" s="63">
        <f t="shared" si="11"/>
        <v>5.5</v>
      </c>
      <c r="H93" s="59">
        <f>IF(D93='基本（介護無）・単一'!$F$4,'基本（介護無）・単一'!$L$4,IF(D93='基本（介護無）・単一'!$F$5,'基本（介護無）・単一'!$L$5,IF(D93='基本（介護無）・単一'!$F$6,'基本（介護無）・単一'!$L$6,IF(D93='基本（介護無）・単一'!$F$7,'基本（介護無）・単一'!$L$7,IF(D93='基本（介護無）・単一'!$F$8,'基本（介護無）・単一'!$L$8,IF(D93='基本（介護無）・単一'!$F$9,'基本（介護無）・単一'!$L$9,IF(D93='基本（介護無）・単一'!$F$10,'基本（介護無）・単一'!$L$10)))))))</f>
        <v>413</v>
      </c>
      <c r="I93" s="256"/>
      <c r="J93" s="59">
        <f>'基本（介護無）・複合'!M93</f>
        <v>414</v>
      </c>
      <c r="K93" s="256"/>
      <c r="L93" s="59">
        <f t="shared" si="10"/>
        <v>930</v>
      </c>
      <c r="M93" s="60">
        <f t="shared" si="13"/>
        <v>10416</v>
      </c>
      <c r="N93" s="60">
        <f t="shared" si="13"/>
        <v>10192</v>
      </c>
      <c r="O93" s="60">
        <f t="shared" si="13"/>
        <v>10137</v>
      </c>
      <c r="P93" s="60">
        <f t="shared" si="13"/>
        <v>9969</v>
      </c>
      <c r="Q93" s="60">
        <f t="shared" si="13"/>
        <v>9858</v>
      </c>
      <c r="R93" s="60">
        <f t="shared" si="13"/>
        <v>9634</v>
      </c>
      <c r="S93" s="60">
        <f t="shared" si="13"/>
        <v>9467</v>
      </c>
      <c r="T93" s="60">
        <f t="shared" si="13"/>
        <v>9300</v>
      </c>
    </row>
    <row r="94" spans="1:20" ht="18" customHeight="1" x14ac:dyDescent="0.15">
      <c r="A94" s="53" t="s">
        <v>409</v>
      </c>
      <c r="B94" s="56" t="s">
        <v>495</v>
      </c>
      <c r="C94" s="87" t="s">
        <v>22</v>
      </c>
      <c r="D94" s="79">
        <v>2.5</v>
      </c>
      <c r="E94" s="80" t="s">
        <v>19</v>
      </c>
      <c r="F94" s="58">
        <v>3.5</v>
      </c>
      <c r="G94" s="63">
        <f t="shared" si="11"/>
        <v>6</v>
      </c>
      <c r="H94" s="59">
        <f>IF(D94='基本（介護無）・単一'!$F$4,'基本（介護無）・単一'!$L$4,IF(D94='基本（介護無）・単一'!$F$5,'基本（介護無）・単一'!$L$5,IF(D94='基本（介護無）・単一'!$F$6,'基本（介護無）・単一'!$L$6,IF(D94='基本（介護無）・単一'!$F$7,'基本（介護無）・単一'!$L$7,IF(D94='基本（介護無）・単一'!$F$8,'基本（介護無）・単一'!$L$8,IF(D94='基本（介護無）・単一'!$F$9,'基本（介護無）・単一'!$L$9,IF(D94='基本（介護無）・単一'!$F$10,'基本（介護無）・単一'!$L$10)))))))</f>
        <v>413</v>
      </c>
      <c r="I94" s="256"/>
      <c r="J94" s="59">
        <f>'基本（介護無）・複合'!M94</f>
        <v>483</v>
      </c>
      <c r="K94" s="256"/>
      <c r="L94" s="59">
        <f t="shared" si="10"/>
        <v>999</v>
      </c>
      <c r="M94" s="60">
        <f t="shared" ref="M94:T108" si="14">ROUNDDOWN($L94*M$3,0)</f>
        <v>11188</v>
      </c>
      <c r="N94" s="60">
        <f t="shared" si="14"/>
        <v>10949</v>
      </c>
      <c r="O94" s="60">
        <f t="shared" si="14"/>
        <v>10889</v>
      </c>
      <c r="P94" s="60">
        <f t="shared" si="14"/>
        <v>10709</v>
      </c>
      <c r="Q94" s="60">
        <f t="shared" si="14"/>
        <v>10589</v>
      </c>
      <c r="R94" s="60">
        <f t="shared" si="14"/>
        <v>10349</v>
      </c>
      <c r="S94" s="60">
        <f t="shared" si="14"/>
        <v>10169</v>
      </c>
      <c r="T94" s="60">
        <f t="shared" si="14"/>
        <v>9990</v>
      </c>
    </row>
    <row r="95" spans="1:20" ht="18" customHeight="1" x14ac:dyDescent="0.15">
      <c r="A95" s="53" t="s">
        <v>412</v>
      </c>
      <c r="B95" s="56" t="s">
        <v>495</v>
      </c>
      <c r="C95" s="87" t="s">
        <v>22</v>
      </c>
      <c r="D95" s="79">
        <v>2.5</v>
      </c>
      <c r="E95" s="80" t="s">
        <v>19</v>
      </c>
      <c r="F95" s="58">
        <v>4</v>
      </c>
      <c r="G95" s="63">
        <f t="shared" si="11"/>
        <v>6.5</v>
      </c>
      <c r="H95" s="59">
        <f>IF(D95='基本（介護無）・単一'!$F$4,'基本（介護無）・単一'!$L$4,IF(D95='基本（介護無）・単一'!$F$5,'基本（介護無）・単一'!$L$5,IF(D95='基本（介護無）・単一'!$F$6,'基本（介護無）・単一'!$L$6,IF(D95='基本（介護無）・単一'!$F$7,'基本（介護無）・単一'!$L$7,IF(D95='基本（介護無）・単一'!$F$8,'基本（介護無）・単一'!$L$8,IF(D95='基本（介護無）・単一'!$F$9,'基本（介護無）・単一'!$L$9,IF(D95='基本（介護無）・単一'!$F$10,'基本（介護無）・単一'!$L$10)))))))</f>
        <v>413</v>
      </c>
      <c r="I95" s="256"/>
      <c r="J95" s="59">
        <f>'基本（介護無）・複合'!M95</f>
        <v>552</v>
      </c>
      <c r="K95" s="256"/>
      <c r="L95" s="59">
        <f t="shared" si="10"/>
        <v>1068</v>
      </c>
      <c r="M95" s="60">
        <f t="shared" si="14"/>
        <v>11961</v>
      </c>
      <c r="N95" s="60">
        <f t="shared" si="14"/>
        <v>11705</v>
      </c>
      <c r="O95" s="60">
        <f t="shared" si="14"/>
        <v>11641</v>
      </c>
      <c r="P95" s="60">
        <f t="shared" si="14"/>
        <v>11448</v>
      </c>
      <c r="Q95" s="60">
        <f t="shared" si="14"/>
        <v>11320</v>
      </c>
      <c r="R95" s="60">
        <f t="shared" si="14"/>
        <v>11064</v>
      </c>
      <c r="S95" s="60">
        <f t="shared" si="14"/>
        <v>10872</v>
      </c>
      <c r="T95" s="60">
        <f t="shared" si="14"/>
        <v>10680</v>
      </c>
    </row>
    <row r="96" spans="1:20" ht="18" customHeight="1" x14ac:dyDescent="0.15">
      <c r="A96" s="53" t="s">
        <v>415</v>
      </c>
      <c r="B96" s="56" t="s">
        <v>495</v>
      </c>
      <c r="C96" s="87" t="s">
        <v>22</v>
      </c>
      <c r="D96" s="79">
        <v>2.5</v>
      </c>
      <c r="E96" s="80" t="s">
        <v>19</v>
      </c>
      <c r="F96" s="58">
        <v>4.5</v>
      </c>
      <c r="G96" s="63">
        <f t="shared" si="11"/>
        <v>7</v>
      </c>
      <c r="H96" s="59">
        <f>IF(D96='基本（介護無）・単一'!$F$4,'基本（介護無）・単一'!$L$4,IF(D96='基本（介護無）・単一'!$F$5,'基本（介護無）・単一'!$L$5,IF(D96='基本（介護無）・単一'!$F$6,'基本（介護無）・単一'!$L$6,IF(D96='基本（介護無）・単一'!$F$7,'基本（介護無）・単一'!$L$7,IF(D96='基本（介護無）・単一'!$F$8,'基本（介護無）・単一'!$L$8,IF(D96='基本（介護無）・単一'!$F$9,'基本（介護無）・単一'!$L$9,IF(D96='基本（介護無）・単一'!$F$10,'基本（介護無）・単一'!$L$10)))))))</f>
        <v>413</v>
      </c>
      <c r="I96" s="256"/>
      <c r="J96" s="59">
        <f>'基本（介護無）・複合'!M96</f>
        <v>621</v>
      </c>
      <c r="K96" s="256"/>
      <c r="L96" s="59">
        <f t="shared" si="10"/>
        <v>1137</v>
      </c>
      <c r="M96" s="60">
        <f t="shared" si="14"/>
        <v>12734</v>
      </c>
      <c r="N96" s="60">
        <f t="shared" si="14"/>
        <v>12461</v>
      </c>
      <c r="O96" s="60">
        <f t="shared" si="14"/>
        <v>12393</v>
      </c>
      <c r="P96" s="60">
        <f t="shared" si="14"/>
        <v>12188</v>
      </c>
      <c r="Q96" s="60">
        <f t="shared" si="14"/>
        <v>12052</v>
      </c>
      <c r="R96" s="60">
        <f t="shared" si="14"/>
        <v>11779</v>
      </c>
      <c r="S96" s="60">
        <f t="shared" si="14"/>
        <v>11574</v>
      </c>
      <c r="T96" s="60">
        <f t="shared" si="14"/>
        <v>11370</v>
      </c>
    </row>
    <row r="97" spans="1:20" ht="18" customHeight="1" x14ac:dyDescent="0.15">
      <c r="A97" s="53" t="s">
        <v>418</v>
      </c>
      <c r="B97" s="56" t="s">
        <v>495</v>
      </c>
      <c r="C97" s="87" t="s">
        <v>22</v>
      </c>
      <c r="D97" s="79">
        <v>2.5</v>
      </c>
      <c r="E97" s="80" t="s">
        <v>19</v>
      </c>
      <c r="F97" s="58">
        <v>5</v>
      </c>
      <c r="G97" s="63">
        <f t="shared" si="11"/>
        <v>7.5</v>
      </c>
      <c r="H97" s="59">
        <f>IF(D97='基本（介護無）・単一'!$F$4,'基本（介護無）・単一'!$L$4,IF(D97='基本（介護無）・単一'!$F$5,'基本（介護無）・単一'!$L$5,IF(D97='基本（介護無）・単一'!$F$6,'基本（介護無）・単一'!$L$6,IF(D97='基本（介護無）・単一'!$F$7,'基本（介護無）・単一'!$L$7,IF(D97='基本（介護無）・単一'!$F$8,'基本（介護無）・単一'!$L$8,IF(D97='基本（介護無）・単一'!$F$9,'基本（介護無）・単一'!$L$9,IF(D97='基本（介護無）・単一'!$F$10,'基本（介護無）・単一'!$L$10)))))))</f>
        <v>413</v>
      </c>
      <c r="I97" s="256"/>
      <c r="J97" s="59">
        <f>'基本（介護無）・複合'!M97</f>
        <v>690</v>
      </c>
      <c r="K97" s="256"/>
      <c r="L97" s="59">
        <f t="shared" si="10"/>
        <v>1206</v>
      </c>
      <c r="M97" s="60">
        <f t="shared" si="14"/>
        <v>13507</v>
      </c>
      <c r="N97" s="60">
        <f t="shared" si="14"/>
        <v>13217</v>
      </c>
      <c r="O97" s="60">
        <f t="shared" si="14"/>
        <v>13145</v>
      </c>
      <c r="P97" s="60">
        <f t="shared" si="14"/>
        <v>12928</v>
      </c>
      <c r="Q97" s="60">
        <f t="shared" si="14"/>
        <v>12783</v>
      </c>
      <c r="R97" s="60">
        <f t="shared" si="14"/>
        <v>12494</v>
      </c>
      <c r="S97" s="60">
        <f t="shared" si="14"/>
        <v>12277</v>
      </c>
      <c r="T97" s="60">
        <f t="shared" si="14"/>
        <v>12060</v>
      </c>
    </row>
    <row r="98" spans="1:20" ht="18" customHeight="1" x14ac:dyDescent="0.15">
      <c r="A98" s="53" t="s">
        <v>421</v>
      </c>
      <c r="B98" s="56" t="s">
        <v>495</v>
      </c>
      <c r="C98" s="87" t="s">
        <v>22</v>
      </c>
      <c r="D98" s="79">
        <v>2.5</v>
      </c>
      <c r="E98" s="80" t="s">
        <v>19</v>
      </c>
      <c r="F98" s="58">
        <v>5.5</v>
      </c>
      <c r="G98" s="63">
        <f t="shared" si="11"/>
        <v>8</v>
      </c>
      <c r="H98" s="59">
        <f>IF(D98='基本（介護無）・単一'!$F$4,'基本（介護無）・単一'!$L$4,IF(D98='基本（介護無）・単一'!$F$5,'基本（介護無）・単一'!$L$5,IF(D98='基本（介護無）・単一'!$F$6,'基本（介護無）・単一'!$L$6,IF(D98='基本（介護無）・単一'!$F$7,'基本（介護無）・単一'!$L$7,IF(D98='基本（介護無）・単一'!$F$8,'基本（介護無）・単一'!$L$8,IF(D98='基本（介護無）・単一'!$F$9,'基本（介護無）・単一'!$L$9,IF(D98='基本（介護無）・単一'!$F$10,'基本（介護無）・単一'!$L$10)))))))</f>
        <v>413</v>
      </c>
      <c r="I98" s="256"/>
      <c r="J98" s="59">
        <f>'基本（介護無）・複合'!M98</f>
        <v>759</v>
      </c>
      <c r="K98" s="256"/>
      <c r="L98" s="59">
        <f t="shared" si="10"/>
        <v>1275</v>
      </c>
      <c r="M98" s="60">
        <f t="shared" si="14"/>
        <v>14280</v>
      </c>
      <c r="N98" s="60">
        <f t="shared" si="14"/>
        <v>13974</v>
      </c>
      <c r="O98" s="60">
        <f t="shared" si="14"/>
        <v>13897</v>
      </c>
      <c r="P98" s="60">
        <f t="shared" si="14"/>
        <v>13668</v>
      </c>
      <c r="Q98" s="60">
        <f t="shared" si="14"/>
        <v>13515</v>
      </c>
      <c r="R98" s="60">
        <f t="shared" si="14"/>
        <v>13209</v>
      </c>
      <c r="S98" s="60">
        <f t="shared" si="14"/>
        <v>12979</v>
      </c>
      <c r="T98" s="60">
        <f t="shared" si="14"/>
        <v>12750</v>
      </c>
    </row>
    <row r="99" spans="1:20" ht="18" customHeight="1" x14ac:dyDescent="0.15">
      <c r="A99" s="53" t="s">
        <v>423</v>
      </c>
      <c r="B99" s="56" t="s">
        <v>495</v>
      </c>
      <c r="C99" s="87" t="s">
        <v>22</v>
      </c>
      <c r="D99" s="79">
        <v>2.5</v>
      </c>
      <c r="E99" s="80" t="s">
        <v>19</v>
      </c>
      <c r="F99" s="58">
        <v>6</v>
      </c>
      <c r="G99" s="63">
        <f t="shared" si="11"/>
        <v>8.5</v>
      </c>
      <c r="H99" s="59">
        <f>IF(D99='基本（介護無）・単一'!$F$4,'基本（介護無）・単一'!$L$4,IF(D99='基本（介護無）・単一'!$F$5,'基本（介護無）・単一'!$L$5,IF(D99='基本（介護無）・単一'!$F$6,'基本（介護無）・単一'!$L$6,IF(D99='基本（介護無）・単一'!$F$7,'基本（介護無）・単一'!$L$7,IF(D99='基本（介護無）・単一'!$F$8,'基本（介護無）・単一'!$L$8,IF(D99='基本（介護無）・単一'!$F$9,'基本（介護無）・単一'!$L$9,IF(D99='基本（介護無）・単一'!$F$10,'基本（介護無）・単一'!$L$10)))))))</f>
        <v>413</v>
      </c>
      <c r="I99" s="256"/>
      <c r="J99" s="59">
        <f>'基本（介護無）・複合'!M99</f>
        <v>828</v>
      </c>
      <c r="K99" s="256"/>
      <c r="L99" s="59">
        <f t="shared" si="10"/>
        <v>1344</v>
      </c>
      <c r="M99" s="60">
        <f t="shared" si="14"/>
        <v>15052</v>
      </c>
      <c r="N99" s="60">
        <f t="shared" si="14"/>
        <v>14730</v>
      </c>
      <c r="O99" s="60">
        <f t="shared" si="14"/>
        <v>14649</v>
      </c>
      <c r="P99" s="60">
        <f t="shared" si="14"/>
        <v>14407</v>
      </c>
      <c r="Q99" s="60">
        <f t="shared" si="14"/>
        <v>14246</v>
      </c>
      <c r="R99" s="60">
        <f t="shared" si="14"/>
        <v>13923</v>
      </c>
      <c r="S99" s="60">
        <f t="shared" si="14"/>
        <v>13681</v>
      </c>
      <c r="T99" s="60">
        <f t="shared" si="14"/>
        <v>13440</v>
      </c>
    </row>
    <row r="100" spans="1:20" ht="18" customHeight="1" x14ac:dyDescent="0.15">
      <c r="A100" s="53" t="s">
        <v>425</v>
      </c>
      <c r="B100" s="56" t="s">
        <v>495</v>
      </c>
      <c r="C100" s="87" t="s">
        <v>22</v>
      </c>
      <c r="D100" s="79">
        <v>2.5</v>
      </c>
      <c r="E100" s="80" t="s">
        <v>19</v>
      </c>
      <c r="F100" s="58">
        <v>6.5</v>
      </c>
      <c r="G100" s="63">
        <f t="shared" si="11"/>
        <v>9</v>
      </c>
      <c r="H100" s="59">
        <f>IF(D100='基本（介護無）・単一'!$F$4,'基本（介護無）・単一'!$L$4,IF(D100='基本（介護無）・単一'!$F$5,'基本（介護無）・単一'!$L$5,IF(D100='基本（介護無）・単一'!$F$6,'基本（介護無）・単一'!$L$6,IF(D100='基本（介護無）・単一'!$F$7,'基本（介護無）・単一'!$L$7,IF(D100='基本（介護無）・単一'!$F$8,'基本（介護無）・単一'!$L$8,IF(D100='基本（介護無）・単一'!$F$9,'基本（介護無）・単一'!$L$9,IF(D100='基本（介護無）・単一'!$F$10,'基本（介護無）・単一'!$L$10)))))))</f>
        <v>413</v>
      </c>
      <c r="I100" s="256"/>
      <c r="J100" s="59">
        <f>'基本（介護無）・複合'!M100</f>
        <v>897</v>
      </c>
      <c r="K100" s="256"/>
      <c r="L100" s="59">
        <f t="shared" ref="L100:L108" si="15">ROUND(H100*(1+$I$4),0)+ROUND(J100*(1+$K$4),0)</f>
        <v>1413</v>
      </c>
      <c r="M100" s="60">
        <f t="shared" si="14"/>
        <v>15825</v>
      </c>
      <c r="N100" s="60">
        <f t="shared" si="14"/>
        <v>15486</v>
      </c>
      <c r="O100" s="60">
        <f t="shared" si="14"/>
        <v>15401</v>
      </c>
      <c r="P100" s="60">
        <f t="shared" si="14"/>
        <v>15147</v>
      </c>
      <c r="Q100" s="60">
        <f t="shared" si="14"/>
        <v>14977</v>
      </c>
      <c r="R100" s="60">
        <f t="shared" si="14"/>
        <v>14638</v>
      </c>
      <c r="S100" s="60">
        <f t="shared" si="14"/>
        <v>14384</v>
      </c>
      <c r="T100" s="60">
        <f t="shared" si="14"/>
        <v>14130</v>
      </c>
    </row>
    <row r="101" spans="1:20" ht="18" customHeight="1" x14ac:dyDescent="0.15">
      <c r="A101" s="53" t="s">
        <v>427</v>
      </c>
      <c r="B101" s="56" t="s">
        <v>495</v>
      </c>
      <c r="C101" s="87" t="s">
        <v>22</v>
      </c>
      <c r="D101" s="79">
        <v>2.5</v>
      </c>
      <c r="E101" s="80" t="s">
        <v>19</v>
      </c>
      <c r="F101" s="58">
        <v>7</v>
      </c>
      <c r="G101" s="63">
        <f t="shared" si="11"/>
        <v>9.5</v>
      </c>
      <c r="H101" s="59">
        <f>IF(D101='基本（介護無）・単一'!$F$4,'基本（介護無）・単一'!$L$4,IF(D101='基本（介護無）・単一'!$F$5,'基本（介護無）・単一'!$L$5,IF(D101='基本（介護無）・単一'!$F$6,'基本（介護無）・単一'!$L$6,IF(D101='基本（介護無）・単一'!$F$7,'基本（介護無）・単一'!$L$7,IF(D101='基本（介護無）・単一'!$F$8,'基本（介護無）・単一'!$L$8,IF(D101='基本（介護無）・単一'!$F$9,'基本（介護無）・単一'!$L$9,IF(D101='基本（介護無）・単一'!$F$10,'基本（介護無）・単一'!$L$10)))))))</f>
        <v>413</v>
      </c>
      <c r="I101" s="256"/>
      <c r="J101" s="59">
        <f>'基本（介護無）・複合'!M101</f>
        <v>966</v>
      </c>
      <c r="K101" s="256"/>
      <c r="L101" s="59">
        <f t="shared" si="15"/>
        <v>1482</v>
      </c>
      <c r="M101" s="60">
        <f t="shared" si="14"/>
        <v>16598</v>
      </c>
      <c r="N101" s="60">
        <f t="shared" si="14"/>
        <v>16242</v>
      </c>
      <c r="O101" s="60">
        <f t="shared" si="14"/>
        <v>16153</v>
      </c>
      <c r="P101" s="60">
        <f t="shared" si="14"/>
        <v>15887</v>
      </c>
      <c r="Q101" s="60">
        <f t="shared" si="14"/>
        <v>15709</v>
      </c>
      <c r="R101" s="60">
        <f t="shared" si="14"/>
        <v>15353</v>
      </c>
      <c r="S101" s="60">
        <f t="shared" si="14"/>
        <v>15086</v>
      </c>
      <c r="T101" s="60">
        <f t="shared" si="14"/>
        <v>14820</v>
      </c>
    </row>
    <row r="102" spans="1:20" ht="18" customHeight="1" x14ac:dyDescent="0.15">
      <c r="A102" s="53" t="s">
        <v>429</v>
      </c>
      <c r="B102" s="56" t="s">
        <v>495</v>
      </c>
      <c r="C102" s="87" t="s">
        <v>22</v>
      </c>
      <c r="D102" s="79">
        <v>2.5</v>
      </c>
      <c r="E102" s="80" t="s">
        <v>19</v>
      </c>
      <c r="F102" s="58">
        <v>7.5</v>
      </c>
      <c r="G102" s="63">
        <f t="shared" si="11"/>
        <v>10</v>
      </c>
      <c r="H102" s="59">
        <f>IF(D102='基本（介護無）・単一'!$F$4,'基本（介護無）・単一'!$L$4,IF(D102='基本（介護無）・単一'!$F$5,'基本（介護無）・単一'!$L$5,IF(D102='基本（介護無）・単一'!$F$6,'基本（介護無）・単一'!$L$6,IF(D102='基本（介護無）・単一'!$F$7,'基本（介護無）・単一'!$L$7,IF(D102='基本（介護無）・単一'!$F$8,'基本（介護無）・単一'!$L$8,IF(D102='基本（介護無）・単一'!$F$9,'基本（介護無）・単一'!$L$9,IF(D102='基本（介護無）・単一'!$F$10,'基本（介護無）・単一'!$L$10)))))))</f>
        <v>413</v>
      </c>
      <c r="I102" s="256"/>
      <c r="J102" s="59">
        <f>'基本（介護無）・複合'!M102</f>
        <v>1035</v>
      </c>
      <c r="K102" s="256"/>
      <c r="L102" s="59">
        <f t="shared" si="15"/>
        <v>1551</v>
      </c>
      <c r="M102" s="60">
        <f t="shared" si="14"/>
        <v>17371</v>
      </c>
      <c r="N102" s="60">
        <f t="shared" si="14"/>
        <v>16998</v>
      </c>
      <c r="O102" s="60">
        <f t="shared" si="14"/>
        <v>16905</v>
      </c>
      <c r="P102" s="60">
        <f t="shared" si="14"/>
        <v>16626</v>
      </c>
      <c r="Q102" s="60">
        <f t="shared" si="14"/>
        <v>16440</v>
      </c>
      <c r="R102" s="60">
        <f t="shared" si="14"/>
        <v>16068</v>
      </c>
      <c r="S102" s="60">
        <f t="shared" si="14"/>
        <v>15789</v>
      </c>
      <c r="T102" s="60">
        <f t="shared" si="14"/>
        <v>15510</v>
      </c>
    </row>
    <row r="103" spans="1:20" ht="18" customHeight="1" x14ac:dyDescent="0.15">
      <c r="A103" s="53" t="s">
        <v>431</v>
      </c>
      <c r="B103" s="56" t="s">
        <v>495</v>
      </c>
      <c r="C103" s="87" t="s">
        <v>22</v>
      </c>
      <c r="D103" s="79">
        <v>2.5</v>
      </c>
      <c r="E103" s="80" t="s">
        <v>19</v>
      </c>
      <c r="F103" s="58">
        <v>8</v>
      </c>
      <c r="G103" s="63">
        <f t="shared" si="11"/>
        <v>10.5</v>
      </c>
      <c r="H103" s="59">
        <f>IF(D103='基本（介護無）・単一'!$F$4,'基本（介護無）・単一'!$L$4,IF(D103='基本（介護無）・単一'!$F$5,'基本（介護無）・単一'!$L$5,IF(D103='基本（介護無）・単一'!$F$6,'基本（介護無）・単一'!$L$6,IF(D103='基本（介護無）・単一'!$F$7,'基本（介護無）・単一'!$L$7,IF(D103='基本（介護無）・単一'!$F$8,'基本（介護無）・単一'!$L$8,IF(D103='基本（介護無）・単一'!$F$9,'基本（介護無）・単一'!$L$9,IF(D103='基本（介護無）・単一'!$F$10,'基本（介護無）・単一'!$L$10)))))))</f>
        <v>413</v>
      </c>
      <c r="I103" s="256"/>
      <c r="J103" s="59">
        <f>'基本（介護無）・複合'!M103</f>
        <v>1104</v>
      </c>
      <c r="K103" s="256"/>
      <c r="L103" s="59">
        <f t="shared" si="15"/>
        <v>1620</v>
      </c>
      <c r="M103" s="60">
        <f t="shared" si="14"/>
        <v>18144</v>
      </c>
      <c r="N103" s="60">
        <f t="shared" si="14"/>
        <v>17755</v>
      </c>
      <c r="O103" s="60">
        <f t="shared" si="14"/>
        <v>17658</v>
      </c>
      <c r="P103" s="60">
        <f t="shared" si="14"/>
        <v>17366</v>
      </c>
      <c r="Q103" s="60">
        <f t="shared" si="14"/>
        <v>17172</v>
      </c>
      <c r="R103" s="60">
        <f t="shared" si="14"/>
        <v>16783</v>
      </c>
      <c r="S103" s="60">
        <f t="shared" si="14"/>
        <v>16491</v>
      </c>
      <c r="T103" s="60">
        <f t="shared" si="14"/>
        <v>16200</v>
      </c>
    </row>
    <row r="104" spans="1:20" ht="18" customHeight="1" x14ac:dyDescent="0.15">
      <c r="A104" s="53" t="s">
        <v>432</v>
      </c>
      <c r="B104" s="56" t="s">
        <v>495</v>
      </c>
      <c r="C104" s="87" t="s">
        <v>22</v>
      </c>
      <c r="D104" s="79">
        <v>2.5</v>
      </c>
      <c r="E104" s="80" t="s">
        <v>19</v>
      </c>
      <c r="F104" s="58">
        <v>8.5</v>
      </c>
      <c r="G104" s="63">
        <f t="shared" si="11"/>
        <v>11</v>
      </c>
      <c r="H104" s="59">
        <f>IF(D104='基本（介護無）・単一'!$F$4,'基本（介護無）・単一'!$L$4,IF(D104='基本（介護無）・単一'!$F$5,'基本（介護無）・単一'!$L$5,IF(D104='基本（介護無）・単一'!$F$6,'基本（介護無）・単一'!$L$6,IF(D104='基本（介護無）・単一'!$F$7,'基本（介護無）・単一'!$L$7,IF(D104='基本（介護無）・単一'!$F$8,'基本（介護無）・単一'!$L$8,IF(D104='基本（介護無）・単一'!$F$9,'基本（介護無）・単一'!$L$9,IF(D104='基本（介護無）・単一'!$F$10,'基本（介護無）・単一'!$L$10)))))))</f>
        <v>413</v>
      </c>
      <c r="I104" s="256"/>
      <c r="J104" s="59">
        <f>'基本（介護無）・複合'!M104</f>
        <v>1173</v>
      </c>
      <c r="K104" s="256"/>
      <c r="L104" s="59">
        <f t="shared" si="15"/>
        <v>1689</v>
      </c>
      <c r="M104" s="60">
        <f t="shared" si="14"/>
        <v>18916</v>
      </c>
      <c r="N104" s="60">
        <f t="shared" si="14"/>
        <v>18511</v>
      </c>
      <c r="O104" s="60">
        <f t="shared" si="14"/>
        <v>18410</v>
      </c>
      <c r="P104" s="60">
        <f t="shared" si="14"/>
        <v>18106</v>
      </c>
      <c r="Q104" s="60">
        <f t="shared" si="14"/>
        <v>17903</v>
      </c>
      <c r="R104" s="60">
        <f t="shared" si="14"/>
        <v>17498</v>
      </c>
      <c r="S104" s="60">
        <f t="shared" si="14"/>
        <v>17194</v>
      </c>
      <c r="T104" s="60">
        <f t="shared" si="14"/>
        <v>16890</v>
      </c>
    </row>
    <row r="105" spans="1:20" ht="18" customHeight="1" x14ac:dyDescent="0.15">
      <c r="A105" s="53" t="s">
        <v>433</v>
      </c>
      <c r="B105" s="56" t="s">
        <v>495</v>
      </c>
      <c r="C105" s="87" t="s">
        <v>22</v>
      </c>
      <c r="D105" s="79">
        <v>2.5</v>
      </c>
      <c r="E105" s="80" t="s">
        <v>19</v>
      </c>
      <c r="F105" s="58">
        <v>9</v>
      </c>
      <c r="G105" s="63">
        <f t="shared" si="11"/>
        <v>11.5</v>
      </c>
      <c r="H105" s="59">
        <f>IF(D105='基本（介護無）・単一'!$F$4,'基本（介護無）・単一'!$L$4,IF(D105='基本（介護無）・単一'!$F$5,'基本（介護無）・単一'!$L$5,IF(D105='基本（介護無）・単一'!$F$6,'基本（介護無）・単一'!$L$6,IF(D105='基本（介護無）・単一'!$F$7,'基本（介護無）・単一'!$L$7,IF(D105='基本（介護無）・単一'!$F$8,'基本（介護無）・単一'!$L$8,IF(D105='基本（介護無）・単一'!$F$9,'基本（介護無）・単一'!$L$9,IF(D105='基本（介護無）・単一'!$F$10,'基本（介護無）・単一'!$L$10)))))))</f>
        <v>413</v>
      </c>
      <c r="I105" s="256"/>
      <c r="J105" s="59">
        <f>'基本（介護無）・複合'!M105</f>
        <v>1242</v>
      </c>
      <c r="K105" s="256"/>
      <c r="L105" s="59">
        <f t="shared" si="15"/>
        <v>1758</v>
      </c>
      <c r="M105" s="60">
        <f t="shared" si="14"/>
        <v>19689</v>
      </c>
      <c r="N105" s="60">
        <f t="shared" si="14"/>
        <v>19267</v>
      </c>
      <c r="O105" s="60">
        <f t="shared" si="14"/>
        <v>19162</v>
      </c>
      <c r="P105" s="60">
        <f t="shared" si="14"/>
        <v>18845</v>
      </c>
      <c r="Q105" s="60">
        <f t="shared" si="14"/>
        <v>18634</v>
      </c>
      <c r="R105" s="60">
        <f t="shared" si="14"/>
        <v>18212</v>
      </c>
      <c r="S105" s="60">
        <f t="shared" si="14"/>
        <v>17896</v>
      </c>
      <c r="T105" s="60">
        <f t="shared" si="14"/>
        <v>17580</v>
      </c>
    </row>
    <row r="106" spans="1:20" ht="18" customHeight="1" x14ac:dyDescent="0.15">
      <c r="A106" s="53" t="s">
        <v>434</v>
      </c>
      <c r="B106" s="56" t="s">
        <v>495</v>
      </c>
      <c r="C106" s="87" t="s">
        <v>22</v>
      </c>
      <c r="D106" s="79">
        <v>2.5</v>
      </c>
      <c r="E106" s="80" t="s">
        <v>19</v>
      </c>
      <c r="F106" s="58">
        <v>9.5</v>
      </c>
      <c r="G106" s="63">
        <f t="shared" si="11"/>
        <v>12</v>
      </c>
      <c r="H106" s="59">
        <f>IF(D106='基本（介護無）・単一'!$F$4,'基本（介護無）・単一'!$L$4,IF(D106='基本（介護無）・単一'!$F$5,'基本（介護無）・単一'!$L$5,IF(D106='基本（介護無）・単一'!$F$6,'基本（介護無）・単一'!$L$6,IF(D106='基本（介護無）・単一'!$F$7,'基本（介護無）・単一'!$L$7,IF(D106='基本（介護無）・単一'!$F$8,'基本（介護無）・単一'!$L$8,IF(D106='基本（介護無）・単一'!$F$9,'基本（介護無）・単一'!$L$9,IF(D106='基本（介護無）・単一'!$F$10,'基本（介護無）・単一'!$L$10)))))))</f>
        <v>413</v>
      </c>
      <c r="I106" s="256"/>
      <c r="J106" s="59">
        <f>'基本（介護無）・複合'!M106</f>
        <v>1311</v>
      </c>
      <c r="K106" s="256"/>
      <c r="L106" s="59">
        <f t="shared" si="15"/>
        <v>1827</v>
      </c>
      <c r="M106" s="60">
        <f t="shared" si="14"/>
        <v>20462</v>
      </c>
      <c r="N106" s="60">
        <f t="shared" si="14"/>
        <v>20023</v>
      </c>
      <c r="O106" s="60">
        <f t="shared" si="14"/>
        <v>19914</v>
      </c>
      <c r="P106" s="60">
        <f t="shared" si="14"/>
        <v>19585</v>
      </c>
      <c r="Q106" s="60">
        <f t="shared" si="14"/>
        <v>19366</v>
      </c>
      <c r="R106" s="60">
        <f t="shared" si="14"/>
        <v>18927</v>
      </c>
      <c r="S106" s="60">
        <f t="shared" si="14"/>
        <v>18598</v>
      </c>
      <c r="T106" s="60">
        <f t="shared" si="14"/>
        <v>18270</v>
      </c>
    </row>
    <row r="107" spans="1:20" ht="18" customHeight="1" x14ac:dyDescent="0.15">
      <c r="A107" s="53" t="s">
        <v>435</v>
      </c>
      <c r="B107" s="56" t="s">
        <v>495</v>
      </c>
      <c r="C107" s="87" t="s">
        <v>22</v>
      </c>
      <c r="D107" s="79">
        <v>2.5</v>
      </c>
      <c r="E107" s="80" t="s">
        <v>19</v>
      </c>
      <c r="F107" s="58">
        <v>10</v>
      </c>
      <c r="G107" s="63">
        <f t="shared" si="11"/>
        <v>12.5</v>
      </c>
      <c r="H107" s="59">
        <f>IF(D107='基本（介護無）・単一'!$F$4,'基本（介護無）・単一'!$L$4,IF(D107='基本（介護無）・単一'!$F$5,'基本（介護無）・単一'!$L$5,IF(D107='基本（介護無）・単一'!$F$6,'基本（介護無）・単一'!$L$6,IF(D107='基本（介護無）・単一'!$F$7,'基本（介護無）・単一'!$L$7,IF(D107='基本（介護無）・単一'!$F$8,'基本（介護無）・単一'!$L$8,IF(D107='基本（介護無）・単一'!$F$9,'基本（介護無）・単一'!$L$9,IF(D107='基本（介護無）・単一'!$F$10,'基本（介護無）・単一'!$L$10)))))))</f>
        <v>413</v>
      </c>
      <c r="I107" s="256"/>
      <c r="J107" s="59">
        <f>'基本（介護無）・複合'!M107</f>
        <v>1380</v>
      </c>
      <c r="K107" s="256"/>
      <c r="L107" s="59">
        <f t="shared" si="15"/>
        <v>1896</v>
      </c>
      <c r="M107" s="60">
        <f t="shared" si="14"/>
        <v>21235</v>
      </c>
      <c r="N107" s="60">
        <f t="shared" si="14"/>
        <v>20780</v>
      </c>
      <c r="O107" s="60">
        <f t="shared" si="14"/>
        <v>20666</v>
      </c>
      <c r="P107" s="60">
        <f t="shared" si="14"/>
        <v>20325</v>
      </c>
      <c r="Q107" s="60">
        <f t="shared" si="14"/>
        <v>20097</v>
      </c>
      <c r="R107" s="60">
        <f t="shared" si="14"/>
        <v>19642</v>
      </c>
      <c r="S107" s="60">
        <f t="shared" si="14"/>
        <v>19301</v>
      </c>
      <c r="T107" s="60">
        <f t="shared" si="14"/>
        <v>18960</v>
      </c>
    </row>
    <row r="108" spans="1:20" ht="18" customHeight="1" x14ac:dyDescent="0.15">
      <c r="A108" s="53" t="s">
        <v>436</v>
      </c>
      <c r="B108" s="56" t="s">
        <v>495</v>
      </c>
      <c r="C108" s="87" t="s">
        <v>22</v>
      </c>
      <c r="D108" s="79">
        <v>2.5</v>
      </c>
      <c r="E108" s="80" t="s">
        <v>19</v>
      </c>
      <c r="F108" s="58">
        <v>10.5</v>
      </c>
      <c r="G108" s="63">
        <f t="shared" si="11"/>
        <v>13</v>
      </c>
      <c r="H108" s="59">
        <f>IF(D108='基本（介護無）・単一'!$F$4,'基本（介護無）・単一'!$L$4,IF(D108='基本（介護無）・単一'!$F$5,'基本（介護無）・単一'!$L$5,IF(D108='基本（介護無）・単一'!$F$6,'基本（介護無）・単一'!$L$6,IF(D108='基本（介護無）・単一'!$F$7,'基本（介護無）・単一'!$L$7,IF(D108='基本（介護無）・単一'!$F$8,'基本（介護無）・単一'!$L$8,IF(D108='基本（介護無）・単一'!$F$9,'基本（介護無）・単一'!$L$9,IF(D108='基本（介護無）・単一'!$F$10,'基本（介護無）・単一'!$L$10)))))))</f>
        <v>413</v>
      </c>
      <c r="I108" s="257"/>
      <c r="J108" s="59">
        <f>'基本（介護無）・複合'!M108</f>
        <v>1449</v>
      </c>
      <c r="K108" s="257"/>
      <c r="L108" s="59">
        <f t="shared" si="15"/>
        <v>1965</v>
      </c>
      <c r="M108" s="60">
        <f t="shared" si="14"/>
        <v>22008</v>
      </c>
      <c r="N108" s="60">
        <f t="shared" si="14"/>
        <v>21536</v>
      </c>
      <c r="O108" s="60">
        <f t="shared" si="14"/>
        <v>21418</v>
      </c>
      <c r="P108" s="60">
        <f t="shared" si="14"/>
        <v>21064</v>
      </c>
      <c r="Q108" s="60">
        <f t="shared" si="14"/>
        <v>20829</v>
      </c>
      <c r="R108" s="60">
        <f t="shared" si="14"/>
        <v>20357</v>
      </c>
      <c r="S108" s="60">
        <f t="shared" si="14"/>
        <v>20003</v>
      </c>
      <c r="T108" s="60">
        <f t="shared" si="14"/>
        <v>19650</v>
      </c>
    </row>
  </sheetData>
  <sheetProtection algorithmName="SHA-512" hashValue="d0FiEd4N/xmy0xC89VGHWvhGsbbX2M/Z8Jc5jNpODFAcyAnKC5XcKQNkO+umPOSqrMgjO+zrl3Xn8VPn3dqobw==" saltValue="o7Vn2eyIb/wkmIF3Fc2x4w==" spinCount="100000" sheet="1" objects="1" scenarios="1"/>
  <autoFilter ref="A1:T108">
    <filterColumn colId="1" showButton="0"/>
    <filterColumn colId="2" showButton="0"/>
    <filterColumn colId="3" showButton="0"/>
    <filterColumn colId="4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I4:I108"/>
    <mergeCell ref="K4:K108"/>
    <mergeCell ref="B1:F3"/>
    <mergeCell ref="L1:L3"/>
    <mergeCell ref="M1:T1"/>
    <mergeCell ref="H1:H3"/>
    <mergeCell ref="I1:I3"/>
    <mergeCell ref="J1:J3"/>
    <mergeCell ref="K1:K3"/>
  </mergeCells>
  <phoneticPr fontId="6"/>
  <printOptions horizontalCentered="1"/>
  <pageMargins left="0.19685039370078741" right="0.19685039370078741" top="0.59055118110236227" bottom="0.59055118110236227" header="0.39370078740157483" footer="0.19685039370078741"/>
  <pageSetup paperSize="9" scale="78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2"/>
  <sheetViews>
    <sheetView showWhiteSpace="0" view="pageBreakPreview" topLeftCell="B1" zoomScaleNormal="100" zoomScaleSheetLayoutView="100" workbookViewId="0">
      <selection activeCell="B1" sqref="B1:T192"/>
    </sheetView>
  </sheetViews>
  <sheetFormatPr defaultColWidth="2.625" defaultRowHeight="18" customHeight="1" outlineLevelCol="1" x14ac:dyDescent="0.15"/>
  <cols>
    <col min="1" max="1" width="17.375" style="38" hidden="1" customWidth="1" outlineLevel="1"/>
    <col min="2" max="2" width="4.75" style="38" bestFit="1" customWidth="1" collapsed="1"/>
    <col min="3" max="3" width="4.75" style="38" bestFit="1" customWidth="1"/>
    <col min="4" max="4" width="5.875" style="38" bestFit="1" customWidth="1"/>
    <col min="5" max="5" width="4.75" style="38" bestFit="1" customWidth="1"/>
    <col min="6" max="6" width="5" style="38" bestFit="1" customWidth="1"/>
    <col min="7" max="7" width="6.5" style="43" bestFit="1" customWidth="1"/>
    <col min="8" max="8" width="8.375" style="38" hidden="1" customWidth="1" outlineLevel="1"/>
    <col min="9" max="9" width="6.375" style="38" hidden="1" customWidth="1" outlineLevel="1"/>
    <col min="10" max="10" width="9" style="38" hidden="1" customWidth="1" outlineLevel="1"/>
    <col min="11" max="11" width="6.375" style="38" hidden="1" customWidth="1" outlineLevel="1"/>
    <col min="12" max="12" width="8.125" style="38" bestFit="1" customWidth="1" collapsed="1"/>
    <col min="13" max="20" width="10.75" style="38" customWidth="1"/>
    <col min="21" max="16384" width="2.625" style="38"/>
  </cols>
  <sheetData>
    <row r="1" spans="1:20" ht="18" customHeight="1" x14ac:dyDescent="0.15">
      <c r="A1" s="53"/>
      <c r="B1" s="243" t="s">
        <v>482</v>
      </c>
      <c r="C1" s="243"/>
      <c r="D1" s="243"/>
      <c r="E1" s="243"/>
      <c r="F1" s="243"/>
      <c r="G1" s="246" t="s">
        <v>506</v>
      </c>
      <c r="H1" s="252" t="s">
        <v>497</v>
      </c>
      <c r="I1" s="246" t="s">
        <v>484</v>
      </c>
      <c r="J1" s="252" t="s">
        <v>497</v>
      </c>
      <c r="K1" s="246" t="s">
        <v>484</v>
      </c>
      <c r="L1" s="245" t="s">
        <v>485</v>
      </c>
      <c r="M1" s="243" t="s">
        <v>486</v>
      </c>
      <c r="N1" s="243"/>
      <c r="O1" s="243"/>
      <c r="P1" s="243"/>
      <c r="Q1" s="243"/>
      <c r="R1" s="243"/>
      <c r="S1" s="243"/>
      <c r="T1" s="243"/>
    </row>
    <row r="2" spans="1:20" ht="18" customHeight="1" x14ac:dyDescent="0.15">
      <c r="A2" s="53"/>
      <c r="B2" s="243"/>
      <c r="C2" s="243"/>
      <c r="D2" s="243"/>
      <c r="E2" s="243"/>
      <c r="F2" s="243"/>
      <c r="G2" s="247"/>
      <c r="H2" s="253"/>
      <c r="I2" s="247"/>
      <c r="J2" s="253"/>
      <c r="K2" s="247"/>
      <c r="L2" s="245"/>
      <c r="M2" s="54" t="s">
        <v>487</v>
      </c>
      <c r="N2" s="54" t="s">
        <v>488</v>
      </c>
      <c r="O2" s="54" t="s">
        <v>489</v>
      </c>
      <c r="P2" s="54" t="s">
        <v>490</v>
      </c>
      <c r="Q2" s="54" t="s">
        <v>491</v>
      </c>
      <c r="R2" s="54" t="s">
        <v>492</v>
      </c>
      <c r="S2" s="54" t="s">
        <v>493</v>
      </c>
      <c r="T2" s="54" t="s">
        <v>494</v>
      </c>
    </row>
    <row r="3" spans="1:20" ht="18" customHeight="1" x14ac:dyDescent="0.15">
      <c r="A3" s="53"/>
      <c r="B3" s="243"/>
      <c r="C3" s="243"/>
      <c r="D3" s="243"/>
      <c r="E3" s="243"/>
      <c r="F3" s="243"/>
      <c r="G3" s="259"/>
      <c r="H3" s="258"/>
      <c r="I3" s="259"/>
      <c r="J3" s="258"/>
      <c r="K3" s="259"/>
      <c r="L3" s="245"/>
      <c r="M3" s="55">
        <v>11.2</v>
      </c>
      <c r="N3" s="55">
        <v>10.96</v>
      </c>
      <c r="O3" s="55">
        <v>10.9</v>
      </c>
      <c r="P3" s="55">
        <v>10.72</v>
      </c>
      <c r="Q3" s="55">
        <v>10.6</v>
      </c>
      <c r="R3" s="55">
        <v>10.36</v>
      </c>
      <c r="S3" s="55">
        <v>10.18</v>
      </c>
      <c r="T3" s="55">
        <v>10</v>
      </c>
    </row>
    <row r="4" spans="1:20" ht="18" customHeight="1" x14ac:dyDescent="0.15">
      <c r="A4" s="53" t="s">
        <v>15</v>
      </c>
      <c r="B4" s="56" t="s">
        <v>495</v>
      </c>
      <c r="C4" s="87" t="s">
        <v>19</v>
      </c>
      <c r="D4" s="79">
        <v>0.5</v>
      </c>
      <c r="E4" s="80" t="s">
        <v>22</v>
      </c>
      <c r="F4" s="58">
        <v>0.5</v>
      </c>
      <c r="G4" s="63">
        <f>D4+F4</f>
        <v>1</v>
      </c>
      <c r="H4" s="59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I4" s="244">
        <v>0</v>
      </c>
      <c r="J4" s="59">
        <f>'基本（介護無）・複合'!M4</f>
        <v>91</v>
      </c>
      <c r="K4" s="244">
        <v>0.25</v>
      </c>
      <c r="L4" s="59">
        <f t="shared" ref="L4:L35" si="0">ROUND(H4*(1+$I$4),0)+ROUND(J4*(1+$K$4),0)</f>
        <v>220</v>
      </c>
      <c r="M4" s="60">
        <f t="shared" ref="M4:M192" si="1">ROUNDDOWN($L4*M$3,0)</f>
        <v>2464</v>
      </c>
      <c r="N4" s="60">
        <f t="shared" ref="N4:N192" si="2">ROUNDDOWN($L4*N$3,0)</f>
        <v>2411</v>
      </c>
      <c r="O4" s="60">
        <f t="shared" ref="O4:O192" si="3">ROUNDDOWN($L4*O$3,0)</f>
        <v>2398</v>
      </c>
      <c r="P4" s="60">
        <f t="shared" ref="P4:P192" si="4">ROUNDDOWN($L4*P$3,0)</f>
        <v>2358</v>
      </c>
      <c r="Q4" s="60">
        <f t="shared" ref="Q4:Q192" si="5">ROUNDDOWN($L4*Q$3,0)</f>
        <v>2332</v>
      </c>
      <c r="R4" s="60">
        <f t="shared" ref="R4:R192" si="6">ROUNDDOWN($L4*R$3,0)</f>
        <v>2279</v>
      </c>
      <c r="S4" s="60">
        <f t="shared" ref="S4:S192" si="7">ROUNDDOWN($L4*S$3,0)</f>
        <v>2239</v>
      </c>
      <c r="T4" s="60">
        <f t="shared" ref="T4:T192" si="8">ROUNDDOWN($L4*T$3,0)</f>
        <v>2200</v>
      </c>
    </row>
    <row r="5" spans="1:20" ht="18" customHeight="1" x14ac:dyDescent="0.15">
      <c r="A5" s="53" t="s">
        <v>26</v>
      </c>
      <c r="B5" s="56" t="s">
        <v>495</v>
      </c>
      <c r="C5" s="87" t="s">
        <v>19</v>
      </c>
      <c r="D5" s="79">
        <v>0.5</v>
      </c>
      <c r="E5" s="80" t="s">
        <v>22</v>
      </c>
      <c r="F5" s="58">
        <v>1</v>
      </c>
      <c r="G5" s="63">
        <f t="shared" ref="G5:G68" si="9">D5+F5</f>
        <v>1.5</v>
      </c>
      <c r="H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106</v>
      </c>
      <c r="I5" s="244"/>
      <c r="J5" s="59">
        <f>'基本（介護無）・複合'!M5</f>
        <v>169</v>
      </c>
      <c r="K5" s="244"/>
      <c r="L5" s="59">
        <f t="shared" si="0"/>
        <v>317</v>
      </c>
      <c r="M5" s="60">
        <f t="shared" si="1"/>
        <v>3550</v>
      </c>
      <c r="N5" s="60">
        <f t="shared" si="2"/>
        <v>3474</v>
      </c>
      <c r="O5" s="60">
        <f t="shared" si="3"/>
        <v>3455</v>
      </c>
      <c r="P5" s="60">
        <f t="shared" si="4"/>
        <v>3398</v>
      </c>
      <c r="Q5" s="60">
        <f t="shared" si="5"/>
        <v>3360</v>
      </c>
      <c r="R5" s="60">
        <f t="shared" si="6"/>
        <v>3284</v>
      </c>
      <c r="S5" s="60">
        <f t="shared" si="7"/>
        <v>3227</v>
      </c>
      <c r="T5" s="60">
        <f t="shared" si="8"/>
        <v>3170</v>
      </c>
    </row>
    <row r="6" spans="1:20" ht="18" customHeight="1" x14ac:dyDescent="0.15">
      <c r="A6" s="53" t="s">
        <v>35</v>
      </c>
      <c r="B6" s="56" t="s">
        <v>495</v>
      </c>
      <c r="C6" s="87" t="s">
        <v>19</v>
      </c>
      <c r="D6" s="79">
        <v>0.5</v>
      </c>
      <c r="E6" s="80" t="s">
        <v>22</v>
      </c>
      <c r="F6" s="58">
        <v>1.5</v>
      </c>
      <c r="G6" s="63">
        <f t="shared" si="9"/>
        <v>2</v>
      </c>
      <c r="H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106</v>
      </c>
      <c r="I6" s="244"/>
      <c r="J6" s="59">
        <f>'基本（介護無）・複合'!M6</f>
        <v>238</v>
      </c>
      <c r="K6" s="244"/>
      <c r="L6" s="59">
        <f t="shared" si="0"/>
        <v>404</v>
      </c>
      <c r="M6" s="60">
        <f t="shared" si="1"/>
        <v>4524</v>
      </c>
      <c r="N6" s="60">
        <f t="shared" si="2"/>
        <v>4427</v>
      </c>
      <c r="O6" s="60">
        <f t="shared" si="3"/>
        <v>4403</v>
      </c>
      <c r="P6" s="60">
        <f t="shared" si="4"/>
        <v>4330</v>
      </c>
      <c r="Q6" s="60">
        <f t="shared" si="5"/>
        <v>4282</v>
      </c>
      <c r="R6" s="60">
        <f t="shared" si="6"/>
        <v>4185</v>
      </c>
      <c r="S6" s="60">
        <f t="shared" si="7"/>
        <v>4112</v>
      </c>
      <c r="T6" s="60">
        <f t="shared" si="8"/>
        <v>4040</v>
      </c>
    </row>
    <row r="7" spans="1:20" ht="18" customHeight="1" x14ac:dyDescent="0.15">
      <c r="A7" s="53" t="s">
        <v>45</v>
      </c>
      <c r="B7" s="56" t="s">
        <v>495</v>
      </c>
      <c r="C7" s="87" t="s">
        <v>19</v>
      </c>
      <c r="D7" s="79">
        <v>0.5</v>
      </c>
      <c r="E7" s="80" t="s">
        <v>22</v>
      </c>
      <c r="F7" s="58">
        <v>2</v>
      </c>
      <c r="G7" s="63">
        <f t="shared" si="9"/>
        <v>2.5</v>
      </c>
      <c r="H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106</v>
      </c>
      <c r="I7" s="244"/>
      <c r="J7" s="59">
        <f>'基本（介護無）・複合'!M7</f>
        <v>307</v>
      </c>
      <c r="K7" s="244"/>
      <c r="L7" s="59">
        <f t="shared" si="0"/>
        <v>490</v>
      </c>
      <c r="M7" s="60">
        <f t="shared" si="1"/>
        <v>5488</v>
      </c>
      <c r="N7" s="60">
        <f t="shared" si="2"/>
        <v>5370</v>
      </c>
      <c r="O7" s="60">
        <f t="shared" si="3"/>
        <v>5341</v>
      </c>
      <c r="P7" s="60">
        <f t="shared" si="4"/>
        <v>5252</v>
      </c>
      <c r="Q7" s="60">
        <f t="shared" si="5"/>
        <v>5194</v>
      </c>
      <c r="R7" s="60">
        <f t="shared" si="6"/>
        <v>5076</v>
      </c>
      <c r="S7" s="60">
        <f t="shared" si="7"/>
        <v>4988</v>
      </c>
      <c r="T7" s="60">
        <f t="shared" si="8"/>
        <v>4900</v>
      </c>
    </row>
    <row r="8" spans="1:20" ht="18" customHeight="1" x14ac:dyDescent="0.15">
      <c r="A8" s="53" t="s">
        <v>52</v>
      </c>
      <c r="B8" s="56" t="s">
        <v>495</v>
      </c>
      <c r="C8" s="87" t="s">
        <v>19</v>
      </c>
      <c r="D8" s="79">
        <v>0.5</v>
      </c>
      <c r="E8" s="80" t="s">
        <v>22</v>
      </c>
      <c r="F8" s="58">
        <v>2.5</v>
      </c>
      <c r="G8" s="63">
        <f t="shared" si="9"/>
        <v>3</v>
      </c>
      <c r="H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106</v>
      </c>
      <c r="I8" s="244"/>
      <c r="J8" s="59">
        <f>'基本（介護無）・複合'!M8</f>
        <v>376</v>
      </c>
      <c r="K8" s="244"/>
      <c r="L8" s="59">
        <f t="shared" si="0"/>
        <v>576</v>
      </c>
      <c r="M8" s="60">
        <f t="shared" si="1"/>
        <v>6451</v>
      </c>
      <c r="N8" s="60">
        <f t="shared" si="2"/>
        <v>6312</v>
      </c>
      <c r="O8" s="60">
        <f t="shared" si="3"/>
        <v>6278</v>
      </c>
      <c r="P8" s="60">
        <f t="shared" si="4"/>
        <v>6174</v>
      </c>
      <c r="Q8" s="60">
        <f t="shared" si="5"/>
        <v>6105</v>
      </c>
      <c r="R8" s="60">
        <f t="shared" si="6"/>
        <v>5967</v>
      </c>
      <c r="S8" s="60">
        <f t="shared" si="7"/>
        <v>5863</v>
      </c>
      <c r="T8" s="60">
        <f t="shared" si="8"/>
        <v>5760</v>
      </c>
    </row>
    <row r="9" spans="1:20" ht="18" customHeight="1" x14ac:dyDescent="0.15">
      <c r="A9" s="53" t="s">
        <v>59</v>
      </c>
      <c r="B9" s="56" t="s">
        <v>495</v>
      </c>
      <c r="C9" s="87" t="s">
        <v>19</v>
      </c>
      <c r="D9" s="79">
        <v>0.5</v>
      </c>
      <c r="E9" s="80" t="s">
        <v>22</v>
      </c>
      <c r="F9" s="58">
        <v>3</v>
      </c>
      <c r="G9" s="63">
        <f t="shared" si="9"/>
        <v>3.5</v>
      </c>
      <c r="H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106</v>
      </c>
      <c r="I9" s="244"/>
      <c r="J9" s="59">
        <f>'基本（介護無）・複合'!M9</f>
        <v>445</v>
      </c>
      <c r="K9" s="244"/>
      <c r="L9" s="59">
        <f t="shared" si="0"/>
        <v>662</v>
      </c>
      <c r="M9" s="60">
        <f t="shared" si="1"/>
        <v>7414</v>
      </c>
      <c r="N9" s="60">
        <f t="shared" si="2"/>
        <v>7255</v>
      </c>
      <c r="O9" s="60">
        <f t="shared" si="3"/>
        <v>7215</v>
      </c>
      <c r="P9" s="60">
        <f t="shared" si="4"/>
        <v>7096</v>
      </c>
      <c r="Q9" s="60">
        <f t="shared" si="5"/>
        <v>7017</v>
      </c>
      <c r="R9" s="60">
        <f t="shared" si="6"/>
        <v>6858</v>
      </c>
      <c r="S9" s="60">
        <f t="shared" si="7"/>
        <v>6739</v>
      </c>
      <c r="T9" s="60">
        <f t="shared" si="8"/>
        <v>6620</v>
      </c>
    </row>
    <row r="10" spans="1:20" ht="18" customHeight="1" x14ac:dyDescent="0.15">
      <c r="A10" s="53" t="s">
        <v>68</v>
      </c>
      <c r="B10" s="56" t="s">
        <v>495</v>
      </c>
      <c r="C10" s="87" t="s">
        <v>19</v>
      </c>
      <c r="D10" s="79">
        <v>0.5</v>
      </c>
      <c r="E10" s="80" t="s">
        <v>22</v>
      </c>
      <c r="F10" s="58">
        <v>3.5</v>
      </c>
      <c r="G10" s="63">
        <f t="shared" si="9"/>
        <v>4</v>
      </c>
      <c r="H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106</v>
      </c>
      <c r="I10" s="244"/>
      <c r="J10" s="59">
        <f>'基本（介護無）・複合'!M10</f>
        <v>514</v>
      </c>
      <c r="K10" s="244"/>
      <c r="L10" s="59">
        <f t="shared" si="0"/>
        <v>749</v>
      </c>
      <c r="M10" s="60">
        <f t="shared" si="1"/>
        <v>8388</v>
      </c>
      <c r="N10" s="60">
        <f t="shared" si="2"/>
        <v>8209</v>
      </c>
      <c r="O10" s="60">
        <f t="shared" si="3"/>
        <v>8164</v>
      </c>
      <c r="P10" s="60">
        <f t="shared" si="4"/>
        <v>8029</v>
      </c>
      <c r="Q10" s="60">
        <f t="shared" si="5"/>
        <v>7939</v>
      </c>
      <c r="R10" s="60">
        <f t="shared" si="6"/>
        <v>7759</v>
      </c>
      <c r="S10" s="60">
        <f t="shared" si="7"/>
        <v>7624</v>
      </c>
      <c r="T10" s="60">
        <f t="shared" si="8"/>
        <v>7490</v>
      </c>
    </row>
    <row r="11" spans="1:20" ht="18" customHeight="1" x14ac:dyDescent="0.15">
      <c r="A11" s="53" t="s">
        <v>77</v>
      </c>
      <c r="B11" s="56" t="s">
        <v>495</v>
      </c>
      <c r="C11" s="87" t="s">
        <v>19</v>
      </c>
      <c r="D11" s="79">
        <v>0.5</v>
      </c>
      <c r="E11" s="80" t="s">
        <v>22</v>
      </c>
      <c r="F11" s="58">
        <v>4</v>
      </c>
      <c r="G11" s="63">
        <f t="shared" si="9"/>
        <v>4.5</v>
      </c>
      <c r="H11" s="59">
        <f>IF(D11='基本（介護無）・単一'!$F$4,'基本（介護無）・単一'!$L$4,IF(D11='基本（介護無）・単一'!$F$5,'基本（介護無）・単一'!$L$5,IF(D11='基本（介護無）・単一'!$F$6,'基本（介護無）・単一'!$L$6,IF(D11='基本（介護無）・単一'!$F$7,'基本（介護無）・単一'!$L$7,IF(D11='基本（介護無）・単一'!$F$8,'基本（介護無）・単一'!$L$8,IF(D11='基本（介護無）・単一'!$F$9,'基本（介護無）・単一'!$L$9,IF(D11='基本（介護無）・単一'!$F$10,'基本（介護無）・単一'!$L$10)))))))</f>
        <v>106</v>
      </c>
      <c r="I11" s="244"/>
      <c r="J11" s="59">
        <f>'基本（介護無）・複合'!M11</f>
        <v>583</v>
      </c>
      <c r="K11" s="244"/>
      <c r="L11" s="59">
        <f t="shared" si="0"/>
        <v>835</v>
      </c>
      <c r="M11" s="60">
        <f t="shared" si="1"/>
        <v>9352</v>
      </c>
      <c r="N11" s="60">
        <f t="shared" si="2"/>
        <v>9151</v>
      </c>
      <c r="O11" s="60">
        <f t="shared" si="3"/>
        <v>9101</v>
      </c>
      <c r="P11" s="60">
        <f t="shared" si="4"/>
        <v>8951</v>
      </c>
      <c r="Q11" s="60">
        <f t="shared" si="5"/>
        <v>8851</v>
      </c>
      <c r="R11" s="60">
        <f t="shared" si="6"/>
        <v>8650</v>
      </c>
      <c r="S11" s="60">
        <f t="shared" si="7"/>
        <v>8500</v>
      </c>
      <c r="T11" s="60">
        <f t="shared" si="8"/>
        <v>8350</v>
      </c>
    </row>
    <row r="12" spans="1:20" ht="18" customHeight="1" x14ac:dyDescent="0.15">
      <c r="A12" s="53" t="s">
        <v>86</v>
      </c>
      <c r="B12" s="56" t="s">
        <v>495</v>
      </c>
      <c r="C12" s="87" t="s">
        <v>19</v>
      </c>
      <c r="D12" s="79">
        <v>0.5</v>
      </c>
      <c r="E12" s="80" t="s">
        <v>22</v>
      </c>
      <c r="F12" s="58">
        <v>4.5</v>
      </c>
      <c r="G12" s="63">
        <f t="shared" si="9"/>
        <v>5</v>
      </c>
      <c r="H12" s="59">
        <f>IF(D12='基本（介護無）・単一'!$F$4,'基本（介護無）・単一'!$L$4,IF(D12='基本（介護無）・単一'!$F$5,'基本（介護無）・単一'!$L$5,IF(D12='基本（介護無）・単一'!$F$6,'基本（介護無）・単一'!$L$6,IF(D12='基本（介護無）・単一'!$F$7,'基本（介護無）・単一'!$L$7,IF(D12='基本（介護無）・単一'!$F$8,'基本（介護無）・単一'!$L$8,IF(D12='基本（介護無）・単一'!$F$9,'基本（介護無）・単一'!$L$9,IF(D12='基本（介護無）・単一'!$F$10,'基本（介護無）・単一'!$L$10)))))))</f>
        <v>106</v>
      </c>
      <c r="I12" s="244"/>
      <c r="J12" s="59">
        <f>'基本（介護無）・複合'!M12</f>
        <v>652</v>
      </c>
      <c r="K12" s="244"/>
      <c r="L12" s="59">
        <f t="shared" si="0"/>
        <v>921</v>
      </c>
      <c r="M12" s="60">
        <f t="shared" si="1"/>
        <v>10315</v>
      </c>
      <c r="N12" s="60">
        <f t="shared" si="2"/>
        <v>10094</v>
      </c>
      <c r="O12" s="60">
        <f t="shared" si="3"/>
        <v>10038</v>
      </c>
      <c r="P12" s="60">
        <f t="shared" si="4"/>
        <v>9873</v>
      </c>
      <c r="Q12" s="60">
        <f t="shared" si="5"/>
        <v>9762</v>
      </c>
      <c r="R12" s="60">
        <f t="shared" si="6"/>
        <v>9541</v>
      </c>
      <c r="S12" s="60">
        <f t="shared" si="7"/>
        <v>9375</v>
      </c>
      <c r="T12" s="60">
        <f t="shared" si="8"/>
        <v>9210</v>
      </c>
    </row>
    <row r="13" spans="1:20" ht="18" customHeight="1" x14ac:dyDescent="0.15">
      <c r="A13" s="53" t="s">
        <v>549</v>
      </c>
      <c r="B13" s="56" t="s">
        <v>495</v>
      </c>
      <c r="C13" s="87" t="s">
        <v>19</v>
      </c>
      <c r="D13" s="79">
        <v>1</v>
      </c>
      <c r="E13" s="80" t="s">
        <v>22</v>
      </c>
      <c r="F13" s="58">
        <v>0.5</v>
      </c>
      <c r="G13" s="63">
        <f t="shared" si="9"/>
        <v>1.5</v>
      </c>
      <c r="H13" s="59">
        <f>IF(D13='基本（介護無）・単一'!$F$4,'基本（介護無）・単一'!$L$4,IF(D13='基本（介護無）・単一'!$F$5,'基本（介護無）・単一'!$L$5,IF(D13='基本（介護無）・単一'!$F$6,'基本（介護無）・単一'!$L$6,IF(D13='基本（介護無）・単一'!$F$7,'基本（介護無）・単一'!$L$7,IF(D13='基本（介護無）・単一'!$F$8,'基本（介護無）・単一'!$L$8,IF(D13='基本（介護無）・単一'!$F$9,'基本（介護無）・単一'!$L$9,IF(D13='基本（介護無）・単一'!$F$10,'基本（介護無）・単一'!$L$10)))))))</f>
        <v>197</v>
      </c>
      <c r="I13" s="244"/>
      <c r="J13" s="59">
        <f>'基本（介護無）・複合'!M25</f>
        <v>78</v>
      </c>
      <c r="K13" s="244"/>
      <c r="L13" s="59">
        <f t="shared" si="0"/>
        <v>295</v>
      </c>
      <c r="M13" s="60">
        <f t="shared" si="1"/>
        <v>3304</v>
      </c>
      <c r="N13" s="60">
        <f t="shared" si="2"/>
        <v>3233</v>
      </c>
      <c r="O13" s="60">
        <f t="shared" si="3"/>
        <v>3215</v>
      </c>
      <c r="P13" s="60">
        <f t="shared" si="4"/>
        <v>3162</v>
      </c>
      <c r="Q13" s="60">
        <f t="shared" si="5"/>
        <v>3127</v>
      </c>
      <c r="R13" s="60">
        <f t="shared" si="6"/>
        <v>3056</v>
      </c>
      <c r="S13" s="60">
        <f t="shared" si="7"/>
        <v>3003</v>
      </c>
      <c r="T13" s="60">
        <f t="shared" si="8"/>
        <v>2950</v>
      </c>
    </row>
    <row r="14" spans="1:20" ht="18" customHeight="1" x14ac:dyDescent="0.15">
      <c r="A14" s="53" t="s">
        <v>550</v>
      </c>
      <c r="B14" s="56" t="s">
        <v>495</v>
      </c>
      <c r="C14" s="87" t="s">
        <v>19</v>
      </c>
      <c r="D14" s="79">
        <v>1</v>
      </c>
      <c r="E14" s="80" t="s">
        <v>22</v>
      </c>
      <c r="F14" s="58">
        <v>1</v>
      </c>
      <c r="G14" s="63">
        <f t="shared" si="9"/>
        <v>2</v>
      </c>
      <c r="H14" s="59">
        <f>IF(D14='基本（介護無）・単一'!$F$4,'基本（介護無）・単一'!$L$4,IF(D14='基本（介護無）・単一'!$F$5,'基本（介護無）・単一'!$L$5,IF(D14='基本（介護無）・単一'!$F$6,'基本（介護無）・単一'!$L$6,IF(D14='基本（介護無）・単一'!$F$7,'基本（介護無）・単一'!$L$7,IF(D14='基本（介護無）・単一'!$F$8,'基本（介護無）・単一'!$L$8,IF(D14='基本（介護無）・単一'!$F$9,'基本（介護無）・単一'!$L$9,IF(D14='基本（介護無）・単一'!$F$10,'基本（介護無）・単一'!$L$10)))))))</f>
        <v>197</v>
      </c>
      <c r="I14" s="244"/>
      <c r="J14" s="59">
        <f>'基本（介護無）・複合'!M26</f>
        <v>147</v>
      </c>
      <c r="K14" s="244"/>
      <c r="L14" s="59">
        <f t="shared" si="0"/>
        <v>381</v>
      </c>
      <c r="M14" s="60">
        <f t="shared" si="1"/>
        <v>4267</v>
      </c>
      <c r="N14" s="60">
        <f t="shared" si="2"/>
        <v>4175</v>
      </c>
      <c r="O14" s="60">
        <f t="shared" si="3"/>
        <v>4152</v>
      </c>
      <c r="P14" s="60">
        <f t="shared" si="4"/>
        <v>4084</v>
      </c>
      <c r="Q14" s="60">
        <f t="shared" si="5"/>
        <v>4038</v>
      </c>
      <c r="R14" s="60">
        <f t="shared" si="6"/>
        <v>3947</v>
      </c>
      <c r="S14" s="60">
        <f t="shared" si="7"/>
        <v>3878</v>
      </c>
      <c r="T14" s="60">
        <f t="shared" si="8"/>
        <v>3810</v>
      </c>
    </row>
    <row r="15" spans="1:20" ht="18" customHeight="1" x14ac:dyDescent="0.15">
      <c r="A15" s="53" t="s">
        <v>551</v>
      </c>
      <c r="B15" s="56" t="s">
        <v>495</v>
      </c>
      <c r="C15" s="87" t="s">
        <v>19</v>
      </c>
      <c r="D15" s="79">
        <v>1</v>
      </c>
      <c r="E15" s="80" t="s">
        <v>22</v>
      </c>
      <c r="F15" s="58">
        <v>1.5</v>
      </c>
      <c r="G15" s="63">
        <f t="shared" si="9"/>
        <v>2.5</v>
      </c>
      <c r="H15" s="59">
        <f>IF(D15='基本（介護無）・単一'!$F$4,'基本（介護無）・単一'!$L$4,IF(D15='基本（介護無）・単一'!$F$5,'基本（介護無）・単一'!$L$5,IF(D15='基本（介護無）・単一'!$F$6,'基本（介護無）・単一'!$L$6,IF(D15='基本（介護無）・単一'!$F$7,'基本（介護無）・単一'!$L$7,IF(D15='基本（介護無）・単一'!$F$8,'基本（介護無）・単一'!$L$8,IF(D15='基本（介護無）・単一'!$F$9,'基本（介護無）・単一'!$L$9,IF(D15='基本（介護無）・単一'!$F$10,'基本（介護無）・単一'!$L$10)))))))</f>
        <v>197</v>
      </c>
      <c r="I15" s="244"/>
      <c r="J15" s="59">
        <f>'基本（介護無）・複合'!M27</f>
        <v>216</v>
      </c>
      <c r="K15" s="244"/>
      <c r="L15" s="59">
        <f t="shared" si="0"/>
        <v>467</v>
      </c>
      <c r="M15" s="60">
        <f t="shared" si="1"/>
        <v>5230</v>
      </c>
      <c r="N15" s="60">
        <f t="shared" si="2"/>
        <v>5118</v>
      </c>
      <c r="O15" s="60">
        <f t="shared" si="3"/>
        <v>5090</v>
      </c>
      <c r="P15" s="60">
        <f t="shared" si="4"/>
        <v>5006</v>
      </c>
      <c r="Q15" s="60">
        <f t="shared" si="5"/>
        <v>4950</v>
      </c>
      <c r="R15" s="60">
        <f t="shared" si="6"/>
        <v>4838</v>
      </c>
      <c r="S15" s="60">
        <f t="shared" si="7"/>
        <v>4754</v>
      </c>
      <c r="T15" s="60">
        <f t="shared" si="8"/>
        <v>4670</v>
      </c>
    </row>
    <row r="16" spans="1:20" ht="18" customHeight="1" x14ac:dyDescent="0.15">
      <c r="A16" s="53" t="s">
        <v>552</v>
      </c>
      <c r="B16" s="56" t="s">
        <v>495</v>
      </c>
      <c r="C16" s="87" t="s">
        <v>19</v>
      </c>
      <c r="D16" s="79">
        <v>1</v>
      </c>
      <c r="E16" s="80" t="s">
        <v>22</v>
      </c>
      <c r="F16" s="58">
        <v>2</v>
      </c>
      <c r="G16" s="63">
        <f t="shared" si="9"/>
        <v>3</v>
      </c>
      <c r="H16" s="59">
        <f>IF(D16='基本（介護無）・単一'!$F$4,'基本（介護無）・単一'!$L$4,IF(D16='基本（介護無）・単一'!$F$5,'基本（介護無）・単一'!$L$5,IF(D16='基本（介護無）・単一'!$F$6,'基本（介護無）・単一'!$L$6,IF(D16='基本（介護無）・単一'!$F$7,'基本（介護無）・単一'!$L$7,IF(D16='基本（介護無）・単一'!$F$8,'基本（介護無）・単一'!$L$8,IF(D16='基本（介護無）・単一'!$F$9,'基本（介護無）・単一'!$L$9,IF(D16='基本（介護無）・単一'!$F$10,'基本（介護無）・単一'!$L$10)))))))</f>
        <v>197</v>
      </c>
      <c r="I16" s="244"/>
      <c r="J16" s="59">
        <f>'基本（介護無）・複合'!M28</f>
        <v>285</v>
      </c>
      <c r="K16" s="244"/>
      <c r="L16" s="59">
        <f t="shared" si="0"/>
        <v>553</v>
      </c>
      <c r="M16" s="60">
        <f t="shared" si="1"/>
        <v>6193</v>
      </c>
      <c r="N16" s="60">
        <f t="shared" si="2"/>
        <v>6060</v>
      </c>
      <c r="O16" s="60">
        <f t="shared" si="3"/>
        <v>6027</v>
      </c>
      <c r="P16" s="60">
        <f t="shared" si="4"/>
        <v>5928</v>
      </c>
      <c r="Q16" s="60">
        <f t="shared" si="5"/>
        <v>5861</v>
      </c>
      <c r="R16" s="60">
        <f t="shared" si="6"/>
        <v>5729</v>
      </c>
      <c r="S16" s="60">
        <f t="shared" si="7"/>
        <v>5629</v>
      </c>
      <c r="T16" s="60">
        <f t="shared" si="8"/>
        <v>5530</v>
      </c>
    </row>
    <row r="17" spans="1:20" ht="18" customHeight="1" x14ac:dyDescent="0.15">
      <c r="A17" s="53" t="s">
        <v>553</v>
      </c>
      <c r="B17" s="56" t="s">
        <v>495</v>
      </c>
      <c r="C17" s="87" t="s">
        <v>19</v>
      </c>
      <c r="D17" s="79">
        <v>1</v>
      </c>
      <c r="E17" s="80" t="s">
        <v>22</v>
      </c>
      <c r="F17" s="58">
        <v>2.5</v>
      </c>
      <c r="G17" s="63">
        <f t="shared" si="9"/>
        <v>3.5</v>
      </c>
      <c r="H17" s="59">
        <f>IF(D17='基本（介護無）・単一'!$F$4,'基本（介護無）・単一'!$L$4,IF(D17='基本（介護無）・単一'!$F$5,'基本（介護無）・単一'!$L$5,IF(D17='基本（介護無）・単一'!$F$6,'基本（介護無）・単一'!$L$6,IF(D17='基本（介護無）・単一'!$F$7,'基本（介護無）・単一'!$L$7,IF(D17='基本（介護無）・単一'!$F$8,'基本（介護無）・単一'!$L$8,IF(D17='基本（介護無）・単一'!$F$9,'基本（介護無）・単一'!$L$9,IF(D17='基本（介護無）・単一'!$F$10,'基本（介護無）・単一'!$L$10)))))))</f>
        <v>197</v>
      </c>
      <c r="I17" s="244"/>
      <c r="J17" s="59">
        <f>'基本（介護無）・複合'!M29</f>
        <v>354</v>
      </c>
      <c r="K17" s="244"/>
      <c r="L17" s="59">
        <f t="shared" si="0"/>
        <v>640</v>
      </c>
      <c r="M17" s="60">
        <f t="shared" si="1"/>
        <v>7168</v>
      </c>
      <c r="N17" s="60">
        <f t="shared" si="2"/>
        <v>7014</v>
      </c>
      <c r="O17" s="60">
        <f t="shared" si="3"/>
        <v>6976</v>
      </c>
      <c r="P17" s="60">
        <f t="shared" si="4"/>
        <v>6860</v>
      </c>
      <c r="Q17" s="60">
        <f t="shared" si="5"/>
        <v>6784</v>
      </c>
      <c r="R17" s="60">
        <f t="shared" si="6"/>
        <v>6630</v>
      </c>
      <c r="S17" s="60">
        <f t="shared" si="7"/>
        <v>6515</v>
      </c>
      <c r="T17" s="60">
        <f t="shared" si="8"/>
        <v>6400</v>
      </c>
    </row>
    <row r="18" spans="1:20" ht="18" customHeight="1" x14ac:dyDescent="0.15">
      <c r="A18" s="53" t="s">
        <v>554</v>
      </c>
      <c r="B18" s="56" t="s">
        <v>495</v>
      </c>
      <c r="C18" s="87" t="s">
        <v>19</v>
      </c>
      <c r="D18" s="79">
        <v>1</v>
      </c>
      <c r="E18" s="80" t="s">
        <v>22</v>
      </c>
      <c r="F18" s="58">
        <v>3</v>
      </c>
      <c r="G18" s="63">
        <f t="shared" si="9"/>
        <v>4</v>
      </c>
      <c r="H18" s="59">
        <f>IF(D18='基本（介護無）・単一'!$F$4,'基本（介護無）・単一'!$L$4,IF(D18='基本（介護無）・単一'!$F$5,'基本（介護無）・単一'!$L$5,IF(D18='基本（介護無）・単一'!$F$6,'基本（介護無）・単一'!$L$6,IF(D18='基本（介護無）・単一'!$F$7,'基本（介護無）・単一'!$L$7,IF(D18='基本（介護無）・単一'!$F$8,'基本（介護無）・単一'!$L$8,IF(D18='基本（介護無）・単一'!$F$9,'基本（介護無）・単一'!$L$9,IF(D18='基本（介護無）・単一'!$F$10,'基本（介護無）・単一'!$L$10)))))))</f>
        <v>197</v>
      </c>
      <c r="I18" s="244"/>
      <c r="J18" s="59">
        <f>'基本（介護無）・複合'!M30</f>
        <v>423</v>
      </c>
      <c r="K18" s="244"/>
      <c r="L18" s="59">
        <f t="shared" si="0"/>
        <v>726</v>
      </c>
      <c r="M18" s="60">
        <f t="shared" si="1"/>
        <v>8131</v>
      </c>
      <c r="N18" s="60">
        <f t="shared" si="2"/>
        <v>7956</v>
      </c>
      <c r="O18" s="60">
        <f t="shared" si="3"/>
        <v>7913</v>
      </c>
      <c r="P18" s="60">
        <f t="shared" si="4"/>
        <v>7782</v>
      </c>
      <c r="Q18" s="60">
        <f t="shared" si="5"/>
        <v>7695</v>
      </c>
      <c r="R18" s="60">
        <f t="shared" si="6"/>
        <v>7521</v>
      </c>
      <c r="S18" s="60">
        <f t="shared" si="7"/>
        <v>7390</v>
      </c>
      <c r="T18" s="60">
        <f t="shared" si="8"/>
        <v>7260</v>
      </c>
    </row>
    <row r="19" spans="1:20" ht="18" customHeight="1" x14ac:dyDescent="0.15">
      <c r="A19" s="53" t="s">
        <v>555</v>
      </c>
      <c r="B19" s="56" t="s">
        <v>495</v>
      </c>
      <c r="C19" s="87" t="s">
        <v>19</v>
      </c>
      <c r="D19" s="79">
        <v>1</v>
      </c>
      <c r="E19" s="80" t="s">
        <v>22</v>
      </c>
      <c r="F19" s="58">
        <v>3.5</v>
      </c>
      <c r="G19" s="63">
        <f t="shared" si="9"/>
        <v>4.5</v>
      </c>
      <c r="H19" s="59">
        <f>IF(D19='基本（介護無）・単一'!$F$4,'基本（介護無）・単一'!$L$4,IF(D19='基本（介護無）・単一'!$F$5,'基本（介護無）・単一'!$L$5,IF(D19='基本（介護無）・単一'!$F$6,'基本（介護無）・単一'!$L$6,IF(D19='基本（介護無）・単一'!$F$7,'基本（介護無）・単一'!$L$7,IF(D19='基本（介護無）・単一'!$F$8,'基本（介護無）・単一'!$L$8,IF(D19='基本（介護無）・単一'!$F$9,'基本（介護無）・単一'!$L$9,IF(D19='基本（介護無）・単一'!$F$10,'基本（介護無）・単一'!$L$10)))))))</f>
        <v>197</v>
      </c>
      <c r="I19" s="244"/>
      <c r="J19" s="59">
        <f>'基本（介護無）・複合'!M31</f>
        <v>492</v>
      </c>
      <c r="K19" s="244"/>
      <c r="L19" s="59">
        <f t="shared" si="0"/>
        <v>812</v>
      </c>
      <c r="M19" s="60">
        <f t="shared" si="1"/>
        <v>9094</v>
      </c>
      <c r="N19" s="60">
        <f t="shared" si="2"/>
        <v>8899</v>
      </c>
      <c r="O19" s="60">
        <f t="shared" si="3"/>
        <v>8850</v>
      </c>
      <c r="P19" s="60">
        <f t="shared" si="4"/>
        <v>8704</v>
      </c>
      <c r="Q19" s="60">
        <f t="shared" si="5"/>
        <v>8607</v>
      </c>
      <c r="R19" s="60">
        <f t="shared" si="6"/>
        <v>8412</v>
      </c>
      <c r="S19" s="60">
        <f t="shared" si="7"/>
        <v>8266</v>
      </c>
      <c r="T19" s="60">
        <f t="shared" si="8"/>
        <v>8120</v>
      </c>
    </row>
    <row r="20" spans="1:20" ht="18" customHeight="1" x14ac:dyDescent="0.15">
      <c r="A20" s="53" t="s">
        <v>556</v>
      </c>
      <c r="B20" s="56" t="s">
        <v>495</v>
      </c>
      <c r="C20" s="87" t="s">
        <v>19</v>
      </c>
      <c r="D20" s="79">
        <v>1</v>
      </c>
      <c r="E20" s="80" t="s">
        <v>22</v>
      </c>
      <c r="F20" s="58">
        <v>4</v>
      </c>
      <c r="G20" s="63">
        <f t="shared" si="9"/>
        <v>5</v>
      </c>
      <c r="H20" s="59">
        <f>IF(D20='基本（介護無）・単一'!$F$4,'基本（介護無）・単一'!$L$4,IF(D20='基本（介護無）・単一'!$F$5,'基本（介護無）・単一'!$L$5,IF(D20='基本（介護無）・単一'!$F$6,'基本（介護無）・単一'!$L$6,IF(D20='基本（介護無）・単一'!$F$7,'基本（介護無）・単一'!$L$7,IF(D20='基本（介護無）・単一'!$F$8,'基本（介護無）・単一'!$L$8,IF(D20='基本（介護無）・単一'!$F$9,'基本（介護無）・単一'!$L$9,IF(D20='基本（介護無）・単一'!$F$10,'基本（介護無）・単一'!$L$10)))))))</f>
        <v>197</v>
      </c>
      <c r="I20" s="244"/>
      <c r="J20" s="59">
        <f>'基本（介護無）・複合'!M32</f>
        <v>561</v>
      </c>
      <c r="K20" s="244"/>
      <c r="L20" s="59">
        <f t="shared" si="0"/>
        <v>898</v>
      </c>
      <c r="M20" s="60">
        <f t="shared" si="1"/>
        <v>10057</v>
      </c>
      <c r="N20" s="60">
        <f t="shared" si="2"/>
        <v>9842</v>
      </c>
      <c r="O20" s="60">
        <f t="shared" si="3"/>
        <v>9788</v>
      </c>
      <c r="P20" s="60">
        <f t="shared" si="4"/>
        <v>9626</v>
      </c>
      <c r="Q20" s="60">
        <f t="shared" si="5"/>
        <v>9518</v>
      </c>
      <c r="R20" s="60">
        <f t="shared" si="6"/>
        <v>9303</v>
      </c>
      <c r="S20" s="60">
        <f t="shared" si="7"/>
        <v>9141</v>
      </c>
      <c r="T20" s="60">
        <f t="shared" si="8"/>
        <v>8980</v>
      </c>
    </row>
    <row r="21" spans="1:20" ht="18" customHeight="1" x14ac:dyDescent="0.15">
      <c r="A21" s="53" t="s">
        <v>557</v>
      </c>
      <c r="B21" s="56" t="s">
        <v>495</v>
      </c>
      <c r="C21" s="87" t="s">
        <v>19</v>
      </c>
      <c r="D21" s="79">
        <v>1</v>
      </c>
      <c r="E21" s="80" t="s">
        <v>22</v>
      </c>
      <c r="F21" s="58">
        <v>4.5</v>
      </c>
      <c r="G21" s="63">
        <f t="shared" si="9"/>
        <v>5.5</v>
      </c>
      <c r="H21" s="59">
        <f>IF(D21='基本（介護無）・単一'!$F$4,'基本（介護無）・単一'!$L$4,IF(D21='基本（介護無）・単一'!$F$5,'基本（介護無）・単一'!$L$5,IF(D21='基本（介護無）・単一'!$F$6,'基本（介護無）・単一'!$L$6,IF(D21='基本（介護無）・単一'!$F$7,'基本（介護無）・単一'!$L$7,IF(D21='基本（介護無）・単一'!$F$8,'基本（介護無）・単一'!$L$8,IF(D21='基本（介護無）・単一'!$F$9,'基本（介護無）・単一'!$L$9,IF(D21='基本（介護無）・単一'!$F$10,'基本（介護無）・単一'!$L$10)))))))</f>
        <v>197</v>
      </c>
      <c r="I21" s="244"/>
      <c r="J21" s="59">
        <f>'基本（介護無）・複合'!M33</f>
        <v>630</v>
      </c>
      <c r="K21" s="244"/>
      <c r="L21" s="59">
        <f t="shared" si="0"/>
        <v>985</v>
      </c>
      <c r="M21" s="60">
        <f t="shared" si="1"/>
        <v>11032</v>
      </c>
      <c r="N21" s="60">
        <f t="shared" si="2"/>
        <v>10795</v>
      </c>
      <c r="O21" s="60">
        <f t="shared" si="3"/>
        <v>10736</v>
      </c>
      <c r="P21" s="60">
        <f t="shared" si="4"/>
        <v>10559</v>
      </c>
      <c r="Q21" s="60">
        <f t="shared" si="5"/>
        <v>10441</v>
      </c>
      <c r="R21" s="60">
        <f t="shared" si="6"/>
        <v>10204</v>
      </c>
      <c r="S21" s="60">
        <f t="shared" si="7"/>
        <v>10027</v>
      </c>
      <c r="T21" s="60">
        <f t="shared" si="8"/>
        <v>9850</v>
      </c>
    </row>
    <row r="22" spans="1:20" ht="18" customHeight="1" x14ac:dyDescent="0.15">
      <c r="A22" s="53" t="s">
        <v>156</v>
      </c>
      <c r="B22" s="56" t="s">
        <v>495</v>
      </c>
      <c r="C22" s="87" t="s">
        <v>19</v>
      </c>
      <c r="D22" s="79">
        <v>1.5</v>
      </c>
      <c r="E22" s="80" t="s">
        <v>22</v>
      </c>
      <c r="F22" s="58">
        <v>0.5</v>
      </c>
      <c r="G22" s="63">
        <f t="shared" si="9"/>
        <v>2</v>
      </c>
      <c r="H22" s="59">
        <f>IF(D22='基本（介護無）・単一'!$F$4,'基本（介護無）・単一'!$L$4,IF(D22='基本（介護無）・単一'!$F$5,'基本（介護無）・単一'!$L$5,IF(D22='基本（介護無）・単一'!$F$6,'基本（介護無）・単一'!$L$6,IF(D22='基本（介護無）・単一'!$F$7,'基本（介護無）・単一'!$L$7,IF(D22='基本（介護無）・単一'!$F$8,'基本（介護無）・単一'!$L$8,IF(D22='基本（介護無）・単一'!$F$9,'基本（介護無）・単一'!$L$9,IF(D22='基本（介護無）・単一'!$F$10,'基本（介護無）・単一'!$L$10)))))))</f>
        <v>275</v>
      </c>
      <c r="I22" s="244"/>
      <c r="J22" s="59">
        <f>'基本（介護無）・複合'!M46</f>
        <v>69</v>
      </c>
      <c r="K22" s="244"/>
      <c r="L22" s="59">
        <f t="shared" si="0"/>
        <v>361</v>
      </c>
      <c r="M22" s="60">
        <f t="shared" si="1"/>
        <v>4043</v>
      </c>
      <c r="N22" s="60">
        <f t="shared" si="2"/>
        <v>3956</v>
      </c>
      <c r="O22" s="60">
        <f t="shared" si="3"/>
        <v>3934</v>
      </c>
      <c r="P22" s="60">
        <f t="shared" si="4"/>
        <v>3869</v>
      </c>
      <c r="Q22" s="60">
        <f t="shared" si="5"/>
        <v>3826</v>
      </c>
      <c r="R22" s="60">
        <f t="shared" si="6"/>
        <v>3739</v>
      </c>
      <c r="S22" s="60">
        <f t="shared" si="7"/>
        <v>3674</v>
      </c>
      <c r="T22" s="60">
        <f t="shared" si="8"/>
        <v>3610</v>
      </c>
    </row>
    <row r="23" spans="1:20" ht="18" customHeight="1" x14ac:dyDescent="0.15">
      <c r="A23" s="53" t="s">
        <v>163</v>
      </c>
      <c r="B23" s="56" t="s">
        <v>495</v>
      </c>
      <c r="C23" s="87" t="s">
        <v>19</v>
      </c>
      <c r="D23" s="79">
        <v>1.5</v>
      </c>
      <c r="E23" s="80" t="s">
        <v>22</v>
      </c>
      <c r="F23" s="58">
        <v>1</v>
      </c>
      <c r="G23" s="63">
        <f t="shared" si="9"/>
        <v>2.5</v>
      </c>
      <c r="H23" s="59">
        <f>IF(D23='基本（介護無）・単一'!$F$4,'基本（介護無）・単一'!$L$4,IF(D23='基本（介護無）・単一'!$F$5,'基本（介護無）・単一'!$L$5,IF(D23='基本（介護無）・単一'!$F$6,'基本（介護無）・単一'!$L$6,IF(D23='基本（介護無）・単一'!$F$7,'基本（介護無）・単一'!$L$7,IF(D23='基本（介護無）・単一'!$F$8,'基本（介護無）・単一'!$L$8,IF(D23='基本（介護無）・単一'!$F$9,'基本（介護無）・単一'!$L$9,IF(D23='基本（介護無）・単一'!$F$10,'基本（介護無）・単一'!$L$10)))))))</f>
        <v>275</v>
      </c>
      <c r="I23" s="244"/>
      <c r="J23" s="59">
        <f>'基本（介護無）・複合'!M47</f>
        <v>138</v>
      </c>
      <c r="K23" s="244"/>
      <c r="L23" s="59">
        <f t="shared" si="0"/>
        <v>448</v>
      </c>
      <c r="M23" s="60">
        <f t="shared" si="1"/>
        <v>5017</v>
      </c>
      <c r="N23" s="60">
        <f t="shared" si="2"/>
        <v>4910</v>
      </c>
      <c r="O23" s="60">
        <f t="shared" si="3"/>
        <v>4883</v>
      </c>
      <c r="P23" s="60">
        <f t="shared" si="4"/>
        <v>4802</v>
      </c>
      <c r="Q23" s="60">
        <f t="shared" si="5"/>
        <v>4748</v>
      </c>
      <c r="R23" s="60">
        <f t="shared" si="6"/>
        <v>4641</v>
      </c>
      <c r="S23" s="60">
        <f t="shared" si="7"/>
        <v>4560</v>
      </c>
      <c r="T23" s="60">
        <f t="shared" si="8"/>
        <v>4480</v>
      </c>
    </row>
    <row r="24" spans="1:20" ht="18" customHeight="1" x14ac:dyDescent="0.15">
      <c r="A24" s="53" t="s">
        <v>170</v>
      </c>
      <c r="B24" s="56" t="s">
        <v>495</v>
      </c>
      <c r="C24" s="87" t="s">
        <v>19</v>
      </c>
      <c r="D24" s="79">
        <v>1.5</v>
      </c>
      <c r="E24" s="80" t="s">
        <v>22</v>
      </c>
      <c r="F24" s="58">
        <v>1.5</v>
      </c>
      <c r="G24" s="63">
        <f t="shared" si="9"/>
        <v>3</v>
      </c>
      <c r="H24" s="59">
        <f>IF(D24='基本（介護無）・単一'!$F$4,'基本（介護無）・単一'!$L$4,IF(D24='基本（介護無）・単一'!$F$5,'基本（介護無）・単一'!$L$5,IF(D24='基本（介護無）・単一'!$F$6,'基本（介護無）・単一'!$L$6,IF(D24='基本（介護無）・単一'!$F$7,'基本（介護無）・単一'!$L$7,IF(D24='基本（介護無）・単一'!$F$8,'基本（介護無）・単一'!$L$8,IF(D24='基本（介護無）・単一'!$F$9,'基本（介護無）・単一'!$L$9,IF(D24='基本（介護無）・単一'!$F$10,'基本（介護無）・単一'!$L$10)))))))</f>
        <v>275</v>
      </c>
      <c r="I24" s="244"/>
      <c r="J24" s="59">
        <f>'基本（介護無）・複合'!M48</f>
        <v>207</v>
      </c>
      <c r="K24" s="244"/>
      <c r="L24" s="59">
        <f t="shared" si="0"/>
        <v>534</v>
      </c>
      <c r="M24" s="60">
        <f t="shared" si="1"/>
        <v>5980</v>
      </c>
      <c r="N24" s="60">
        <f t="shared" si="2"/>
        <v>5852</v>
      </c>
      <c r="O24" s="60">
        <f t="shared" si="3"/>
        <v>5820</v>
      </c>
      <c r="P24" s="60">
        <f t="shared" si="4"/>
        <v>5724</v>
      </c>
      <c r="Q24" s="60">
        <f t="shared" si="5"/>
        <v>5660</v>
      </c>
      <c r="R24" s="60">
        <f t="shared" si="6"/>
        <v>5532</v>
      </c>
      <c r="S24" s="60">
        <f t="shared" si="7"/>
        <v>5436</v>
      </c>
      <c r="T24" s="60">
        <f t="shared" si="8"/>
        <v>5340</v>
      </c>
    </row>
    <row r="25" spans="1:20" ht="18" customHeight="1" x14ac:dyDescent="0.15">
      <c r="A25" s="53" t="s">
        <v>176</v>
      </c>
      <c r="B25" s="56" t="s">
        <v>495</v>
      </c>
      <c r="C25" s="87" t="s">
        <v>19</v>
      </c>
      <c r="D25" s="79">
        <v>1.5</v>
      </c>
      <c r="E25" s="80" t="s">
        <v>22</v>
      </c>
      <c r="F25" s="58">
        <v>2</v>
      </c>
      <c r="G25" s="63">
        <f t="shared" si="9"/>
        <v>3.5</v>
      </c>
      <c r="H25" s="59">
        <f>IF(D25='基本（介護無）・単一'!$F$4,'基本（介護無）・単一'!$L$4,IF(D25='基本（介護無）・単一'!$F$5,'基本（介護無）・単一'!$L$5,IF(D25='基本（介護無）・単一'!$F$6,'基本（介護無）・単一'!$L$6,IF(D25='基本（介護無）・単一'!$F$7,'基本（介護無）・単一'!$L$7,IF(D25='基本（介護無）・単一'!$F$8,'基本（介護無）・単一'!$L$8,IF(D25='基本（介護無）・単一'!$F$9,'基本（介護無）・単一'!$L$9,IF(D25='基本（介護無）・単一'!$F$10,'基本（介護無）・単一'!$L$10)))))))</f>
        <v>275</v>
      </c>
      <c r="I25" s="244"/>
      <c r="J25" s="59">
        <f>'基本（介護無）・複合'!M49</f>
        <v>276</v>
      </c>
      <c r="K25" s="244"/>
      <c r="L25" s="59">
        <f t="shared" si="0"/>
        <v>620</v>
      </c>
      <c r="M25" s="60">
        <f t="shared" si="1"/>
        <v>6944</v>
      </c>
      <c r="N25" s="60">
        <f t="shared" si="2"/>
        <v>6795</v>
      </c>
      <c r="O25" s="60">
        <f t="shared" si="3"/>
        <v>6758</v>
      </c>
      <c r="P25" s="60">
        <f t="shared" si="4"/>
        <v>6646</v>
      </c>
      <c r="Q25" s="60">
        <f t="shared" si="5"/>
        <v>6572</v>
      </c>
      <c r="R25" s="60">
        <f t="shared" si="6"/>
        <v>6423</v>
      </c>
      <c r="S25" s="60">
        <f t="shared" si="7"/>
        <v>6311</v>
      </c>
      <c r="T25" s="60">
        <f t="shared" si="8"/>
        <v>6200</v>
      </c>
    </row>
    <row r="26" spans="1:20" ht="18" customHeight="1" x14ac:dyDescent="0.15">
      <c r="A26" s="53" t="s">
        <v>182</v>
      </c>
      <c r="B26" s="56" t="s">
        <v>495</v>
      </c>
      <c r="C26" s="87" t="s">
        <v>19</v>
      </c>
      <c r="D26" s="79">
        <v>1.5</v>
      </c>
      <c r="E26" s="80" t="s">
        <v>22</v>
      </c>
      <c r="F26" s="58">
        <v>2.5</v>
      </c>
      <c r="G26" s="63">
        <f t="shared" si="9"/>
        <v>4</v>
      </c>
      <c r="H26" s="59">
        <f>IF(D26='基本（介護無）・単一'!$F$4,'基本（介護無）・単一'!$L$4,IF(D26='基本（介護無）・単一'!$F$5,'基本（介護無）・単一'!$L$5,IF(D26='基本（介護無）・単一'!$F$6,'基本（介護無）・単一'!$L$6,IF(D26='基本（介護無）・単一'!$F$7,'基本（介護無）・単一'!$L$7,IF(D26='基本（介護無）・単一'!$F$8,'基本（介護無）・単一'!$L$8,IF(D26='基本（介護無）・単一'!$F$9,'基本（介護無）・単一'!$L$9,IF(D26='基本（介護無）・単一'!$F$10,'基本（介護無）・単一'!$L$10)))))))</f>
        <v>275</v>
      </c>
      <c r="I26" s="244"/>
      <c r="J26" s="59">
        <f>'基本（介護無）・複合'!M50</f>
        <v>345</v>
      </c>
      <c r="K26" s="244"/>
      <c r="L26" s="59">
        <f t="shared" si="0"/>
        <v>706</v>
      </c>
      <c r="M26" s="60">
        <f t="shared" si="1"/>
        <v>7907</v>
      </c>
      <c r="N26" s="60">
        <f t="shared" si="2"/>
        <v>7737</v>
      </c>
      <c r="O26" s="60">
        <f t="shared" si="3"/>
        <v>7695</v>
      </c>
      <c r="P26" s="60">
        <f t="shared" si="4"/>
        <v>7568</v>
      </c>
      <c r="Q26" s="60">
        <f t="shared" si="5"/>
        <v>7483</v>
      </c>
      <c r="R26" s="60">
        <f t="shared" si="6"/>
        <v>7314</v>
      </c>
      <c r="S26" s="60">
        <f t="shared" si="7"/>
        <v>7187</v>
      </c>
      <c r="T26" s="60">
        <f t="shared" si="8"/>
        <v>7060</v>
      </c>
    </row>
    <row r="27" spans="1:20" ht="18" customHeight="1" x14ac:dyDescent="0.15">
      <c r="A27" s="53" t="s">
        <v>188</v>
      </c>
      <c r="B27" s="56" t="s">
        <v>495</v>
      </c>
      <c r="C27" s="87" t="s">
        <v>19</v>
      </c>
      <c r="D27" s="79">
        <v>1.5</v>
      </c>
      <c r="E27" s="80" t="s">
        <v>22</v>
      </c>
      <c r="F27" s="58">
        <v>3</v>
      </c>
      <c r="G27" s="63">
        <f t="shared" si="9"/>
        <v>4.5</v>
      </c>
      <c r="H27" s="59">
        <f>IF(D27='基本（介護無）・単一'!$F$4,'基本（介護無）・単一'!$L$4,IF(D27='基本（介護無）・単一'!$F$5,'基本（介護無）・単一'!$L$5,IF(D27='基本（介護無）・単一'!$F$6,'基本（介護無）・単一'!$L$6,IF(D27='基本（介護無）・単一'!$F$7,'基本（介護無）・単一'!$L$7,IF(D27='基本（介護無）・単一'!$F$8,'基本（介護無）・単一'!$L$8,IF(D27='基本（介護無）・単一'!$F$9,'基本（介護無）・単一'!$L$9,IF(D27='基本（介護無）・単一'!$F$10,'基本（介護無）・単一'!$L$10)))))))</f>
        <v>275</v>
      </c>
      <c r="I27" s="244"/>
      <c r="J27" s="59">
        <f>'基本（介護無）・複合'!M51</f>
        <v>414</v>
      </c>
      <c r="K27" s="244"/>
      <c r="L27" s="59">
        <f t="shared" si="0"/>
        <v>793</v>
      </c>
      <c r="M27" s="60">
        <f t="shared" si="1"/>
        <v>8881</v>
      </c>
      <c r="N27" s="60">
        <f t="shared" si="2"/>
        <v>8691</v>
      </c>
      <c r="O27" s="60">
        <f t="shared" si="3"/>
        <v>8643</v>
      </c>
      <c r="P27" s="60">
        <f t="shared" si="4"/>
        <v>8500</v>
      </c>
      <c r="Q27" s="60">
        <f t="shared" si="5"/>
        <v>8405</v>
      </c>
      <c r="R27" s="60">
        <f t="shared" si="6"/>
        <v>8215</v>
      </c>
      <c r="S27" s="60">
        <f t="shared" si="7"/>
        <v>8072</v>
      </c>
      <c r="T27" s="60">
        <f t="shared" si="8"/>
        <v>7930</v>
      </c>
    </row>
    <row r="28" spans="1:20" ht="18" customHeight="1" x14ac:dyDescent="0.15">
      <c r="A28" s="53" t="s">
        <v>194</v>
      </c>
      <c r="B28" s="56" t="s">
        <v>495</v>
      </c>
      <c r="C28" s="87" t="s">
        <v>19</v>
      </c>
      <c r="D28" s="79">
        <v>1.5</v>
      </c>
      <c r="E28" s="80" t="s">
        <v>22</v>
      </c>
      <c r="F28" s="58">
        <v>3.5</v>
      </c>
      <c r="G28" s="63">
        <f t="shared" si="9"/>
        <v>5</v>
      </c>
      <c r="H28" s="59">
        <f>IF(D28='基本（介護無）・単一'!$F$4,'基本（介護無）・単一'!$L$4,IF(D28='基本（介護無）・単一'!$F$5,'基本（介護無）・単一'!$L$5,IF(D28='基本（介護無）・単一'!$F$6,'基本（介護無）・単一'!$L$6,IF(D28='基本（介護無）・単一'!$F$7,'基本（介護無）・単一'!$L$7,IF(D28='基本（介護無）・単一'!$F$8,'基本（介護無）・単一'!$L$8,IF(D28='基本（介護無）・単一'!$F$9,'基本（介護無）・単一'!$L$9,IF(D28='基本（介護無）・単一'!$F$10,'基本（介護無）・単一'!$L$10)))))))</f>
        <v>275</v>
      </c>
      <c r="I28" s="244"/>
      <c r="J28" s="59">
        <f>'基本（介護無）・複合'!M52</f>
        <v>483</v>
      </c>
      <c r="K28" s="244"/>
      <c r="L28" s="59">
        <f t="shared" si="0"/>
        <v>879</v>
      </c>
      <c r="M28" s="60">
        <f t="shared" si="1"/>
        <v>9844</v>
      </c>
      <c r="N28" s="60">
        <f t="shared" si="2"/>
        <v>9633</v>
      </c>
      <c r="O28" s="60">
        <f t="shared" si="3"/>
        <v>9581</v>
      </c>
      <c r="P28" s="60">
        <f t="shared" si="4"/>
        <v>9422</v>
      </c>
      <c r="Q28" s="60">
        <f t="shared" si="5"/>
        <v>9317</v>
      </c>
      <c r="R28" s="60">
        <f t="shared" si="6"/>
        <v>9106</v>
      </c>
      <c r="S28" s="60">
        <f t="shared" si="7"/>
        <v>8948</v>
      </c>
      <c r="T28" s="60">
        <f t="shared" si="8"/>
        <v>8790</v>
      </c>
    </row>
    <row r="29" spans="1:20" ht="18" customHeight="1" x14ac:dyDescent="0.15">
      <c r="A29" s="53" t="s">
        <v>200</v>
      </c>
      <c r="B29" s="56" t="s">
        <v>495</v>
      </c>
      <c r="C29" s="87" t="s">
        <v>19</v>
      </c>
      <c r="D29" s="79">
        <v>1.5</v>
      </c>
      <c r="E29" s="80" t="s">
        <v>22</v>
      </c>
      <c r="F29" s="58">
        <v>4</v>
      </c>
      <c r="G29" s="63">
        <f t="shared" si="9"/>
        <v>5.5</v>
      </c>
      <c r="H29" s="59">
        <f>IF(D29='基本（介護無）・単一'!$F$4,'基本（介護無）・単一'!$L$4,IF(D29='基本（介護無）・単一'!$F$5,'基本（介護無）・単一'!$L$5,IF(D29='基本（介護無）・単一'!$F$6,'基本（介護無）・単一'!$L$6,IF(D29='基本（介護無）・単一'!$F$7,'基本（介護無）・単一'!$L$7,IF(D29='基本（介護無）・単一'!$F$8,'基本（介護無）・単一'!$L$8,IF(D29='基本（介護無）・単一'!$F$9,'基本（介護無）・単一'!$L$9,IF(D29='基本（介護無）・単一'!$F$10,'基本（介護無）・単一'!$L$10)))))))</f>
        <v>275</v>
      </c>
      <c r="I29" s="244"/>
      <c r="J29" s="59">
        <f>'基本（介護無）・複合'!M53</f>
        <v>552</v>
      </c>
      <c r="K29" s="244"/>
      <c r="L29" s="59">
        <f t="shared" si="0"/>
        <v>965</v>
      </c>
      <c r="M29" s="60">
        <f t="shared" si="1"/>
        <v>10808</v>
      </c>
      <c r="N29" s="60">
        <f t="shared" si="2"/>
        <v>10576</v>
      </c>
      <c r="O29" s="60">
        <f t="shared" si="3"/>
        <v>10518</v>
      </c>
      <c r="P29" s="60">
        <f t="shared" si="4"/>
        <v>10344</v>
      </c>
      <c r="Q29" s="60">
        <f t="shared" si="5"/>
        <v>10229</v>
      </c>
      <c r="R29" s="60">
        <f t="shared" si="6"/>
        <v>9997</v>
      </c>
      <c r="S29" s="60">
        <f t="shared" si="7"/>
        <v>9823</v>
      </c>
      <c r="T29" s="60">
        <f t="shared" si="8"/>
        <v>9650</v>
      </c>
    </row>
    <row r="30" spans="1:20" ht="18" customHeight="1" x14ac:dyDescent="0.15">
      <c r="A30" s="53" t="s">
        <v>207</v>
      </c>
      <c r="B30" s="56" t="s">
        <v>495</v>
      </c>
      <c r="C30" s="87" t="s">
        <v>19</v>
      </c>
      <c r="D30" s="79">
        <v>1.5</v>
      </c>
      <c r="E30" s="80" t="s">
        <v>22</v>
      </c>
      <c r="F30" s="58">
        <v>4.5</v>
      </c>
      <c r="G30" s="63">
        <f t="shared" si="9"/>
        <v>6</v>
      </c>
      <c r="H30" s="59">
        <f>IF(D30='基本（介護無）・単一'!$F$4,'基本（介護無）・単一'!$L$4,IF(D30='基本（介護無）・単一'!$F$5,'基本（介護無）・単一'!$L$5,IF(D30='基本（介護無）・単一'!$F$6,'基本（介護無）・単一'!$L$6,IF(D30='基本（介護無）・単一'!$F$7,'基本（介護無）・単一'!$L$7,IF(D30='基本（介護無）・単一'!$F$8,'基本（介護無）・単一'!$L$8,IF(D30='基本（介護無）・単一'!$F$9,'基本（介護無）・単一'!$L$9,IF(D30='基本（介護無）・単一'!$F$10,'基本（介護無）・単一'!$L$10)))))))</f>
        <v>275</v>
      </c>
      <c r="I30" s="244"/>
      <c r="J30" s="59">
        <f>'基本（介護無）・複合'!M54</f>
        <v>621</v>
      </c>
      <c r="K30" s="244"/>
      <c r="L30" s="59">
        <f t="shared" si="0"/>
        <v>1051</v>
      </c>
      <c r="M30" s="60">
        <f t="shared" si="1"/>
        <v>11771</v>
      </c>
      <c r="N30" s="60">
        <f t="shared" si="2"/>
        <v>11518</v>
      </c>
      <c r="O30" s="60">
        <f t="shared" si="3"/>
        <v>11455</v>
      </c>
      <c r="P30" s="60">
        <f t="shared" si="4"/>
        <v>11266</v>
      </c>
      <c r="Q30" s="60">
        <f t="shared" si="5"/>
        <v>11140</v>
      </c>
      <c r="R30" s="60">
        <f t="shared" si="6"/>
        <v>10888</v>
      </c>
      <c r="S30" s="60">
        <f t="shared" si="7"/>
        <v>10699</v>
      </c>
      <c r="T30" s="60">
        <f t="shared" si="8"/>
        <v>10510</v>
      </c>
    </row>
    <row r="31" spans="1:20" ht="18" customHeight="1" x14ac:dyDescent="0.15">
      <c r="A31" s="53" t="s">
        <v>558</v>
      </c>
      <c r="B31" s="56" t="s">
        <v>495</v>
      </c>
      <c r="C31" s="87" t="s">
        <v>19</v>
      </c>
      <c r="D31" s="79">
        <v>2</v>
      </c>
      <c r="E31" s="80" t="s">
        <v>22</v>
      </c>
      <c r="F31" s="58">
        <v>0.5</v>
      </c>
      <c r="G31" s="63">
        <f t="shared" si="9"/>
        <v>2.5</v>
      </c>
      <c r="H31" s="59">
        <f>IF(D31='基本（介護無）・単一'!$F$4,'基本（介護無）・単一'!$L$4,IF(D31='基本（介護無）・単一'!$F$5,'基本（介護無）・単一'!$L$5,IF(D31='基本（介護無）・単一'!$F$6,'基本（介護無）・単一'!$L$6,IF(D31='基本（介護無）・単一'!$F$7,'基本（介護無）・単一'!$L$7,IF(D31='基本（介護無）・単一'!$F$8,'基本（介護無）・単一'!$L$8,IF(D31='基本（介護無）・単一'!$F$9,'基本（介護無）・単一'!$L$9,IF(D31='基本（介護無）・単一'!$F$10,'基本（介護無）・単一'!$L$10)))))))</f>
        <v>344</v>
      </c>
      <c r="I31" s="244"/>
      <c r="J31" s="59">
        <f t="shared" ref="J31:J94" si="10">J22</f>
        <v>69</v>
      </c>
      <c r="K31" s="244"/>
      <c r="L31" s="59">
        <f t="shared" si="0"/>
        <v>430</v>
      </c>
      <c r="M31" s="60">
        <f t="shared" si="1"/>
        <v>4816</v>
      </c>
      <c r="N31" s="60">
        <f t="shared" si="2"/>
        <v>4712</v>
      </c>
      <c r="O31" s="60">
        <f t="shared" si="3"/>
        <v>4687</v>
      </c>
      <c r="P31" s="60">
        <f t="shared" si="4"/>
        <v>4609</v>
      </c>
      <c r="Q31" s="60">
        <f t="shared" si="5"/>
        <v>4558</v>
      </c>
      <c r="R31" s="60">
        <f t="shared" si="6"/>
        <v>4454</v>
      </c>
      <c r="S31" s="60">
        <f t="shared" si="7"/>
        <v>4377</v>
      </c>
      <c r="T31" s="60">
        <f t="shared" si="8"/>
        <v>4300</v>
      </c>
    </row>
    <row r="32" spans="1:20" ht="18" customHeight="1" x14ac:dyDescent="0.15">
      <c r="A32" s="53" t="s">
        <v>559</v>
      </c>
      <c r="B32" s="56" t="s">
        <v>495</v>
      </c>
      <c r="C32" s="87" t="s">
        <v>19</v>
      </c>
      <c r="D32" s="79">
        <v>2</v>
      </c>
      <c r="E32" s="80" t="s">
        <v>22</v>
      </c>
      <c r="F32" s="58">
        <v>1</v>
      </c>
      <c r="G32" s="63">
        <f t="shared" si="9"/>
        <v>3</v>
      </c>
      <c r="H32" s="59">
        <f>IF(D32='基本（介護無）・単一'!$F$4,'基本（介護無）・単一'!$L$4,IF(D32='基本（介護無）・単一'!$F$5,'基本（介護無）・単一'!$L$5,IF(D32='基本（介護無）・単一'!$F$6,'基本（介護無）・単一'!$L$6,IF(D32='基本（介護無）・単一'!$F$7,'基本（介護無）・単一'!$L$7,IF(D32='基本（介護無）・単一'!$F$8,'基本（介護無）・単一'!$L$8,IF(D32='基本（介護無）・単一'!$F$9,'基本（介護無）・単一'!$L$9,IF(D32='基本（介護無）・単一'!$F$10,'基本（介護無）・単一'!$L$10)))))))</f>
        <v>344</v>
      </c>
      <c r="I32" s="244"/>
      <c r="J32" s="59">
        <f t="shared" si="10"/>
        <v>138</v>
      </c>
      <c r="K32" s="244"/>
      <c r="L32" s="59">
        <f t="shared" si="0"/>
        <v>517</v>
      </c>
      <c r="M32" s="60">
        <f t="shared" si="1"/>
        <v>5790</v>
      </c>
      <c r="N32" s="60">
        <f t="shared" si="2"/>
        <v>5666</v>
      </c>
      <c r="O32" s="60">
        <f t="shared" si="3"/>
        <v>5635</v>
      </c>
      <c r="P32" s="60">
        <f t="shared" si="4"/>
        <v>5542</v>
      </c>
      <c r="Q32" s="60">
        <f t="shared" si="5"/>
        <v>5480</v>
      </c>
      <c r="R32" s="60">
        <f t="shared" si="6"/>
        <v>5356</v>
      </c>
      <c r="S32" s="60">
        <f t="shared" si="7"/>
        <v>5263</v>
      </c>
      <c r="T32" s="60">
        <f t="shared" si="8"/>
        <v>5170</v>
      </c>
    </row>
    <row r="33" spans="1:20" ht="18" customHeight="1" x14ac:dyDescent="0.15">
      <c r="A33" s="53" t="s">
        <v>560</v>
      </c>
      <c r="B33" s="56" t="s">
        <v>495</v>
      </c>
      <c r="C33" s="87" t="s">
        <v>19</v>
      </c>
      <c r="D33" s="79">
        <v>2</v>
      </c>
      <c r="E33" s="80" t="s">
        <v>22</v>
      </c>
      <c r="F33" s="58">
        <v>1.5</v>
      </c>
      <c r="G33" s="63">
        <f t="shared" si="9"/>
        <v>3.5</v>
      </c>
      <c r="H33" s="59">
        <f>IF(D33='基本（介護無）・単一'!$F$4,'基本（介護無）・単一'!$L$4,IF(D33='基本（介護無）・単一'!$F$5,'基本（介護無）・単一'!$L$5,IF(D33='基本（介護無）・単一'!$F$6,'基本（介護無）・単一'!$L$6,IF(D33='基本（介護無）・単一'!$F$7,'基本（介護無）・単一'!$L$7,IF(D33='基本（介護無）・単一'!$F$8,'基本（介護無）・単一'!$L$8,IF(D33='基本（介護無）・単一'!$F$9,'基本（介護無）・単一'!$L$9,IF(D33='基本（介護無）・単一'!$F$10,'基本（介護無）・単一'!$L$10)))))))</f>
        <v>344</v>
      </c>
      <c r="I33" s="244"/>
      <c r="J33" s="59">
        <f t="shared" si="10"/>
        <v>207</v>
      </c>
      <c r="K33" s="244"/>
      <c r="L33" s="59">
        <f t="shared" si="0"/>
        <v>603</v>
      </c>
      <c r="M33" s="60">
        <f t="shared" si="1"/>
        <v>6753</v>
      </c>
      <c r="N33" s="60">
        <f t="shared" si="2"/>
        <v>6608</v>
      </c>
      <c r="O33" s="60">
        <f t="shared" si="3"/>
        <v>6572</v>
      </c>
      <c r="P33" s="60">
        <f t="shared" si="4"/>
        <v>6464</v>
      </c>
      <c r="Q33" s="60">
        <f t="shared" si="5"/>
        <v>6391</v>
      </c>
      <c r="R33" s="60">
        <f t="shared" si="6"/>
        <v>6247</v>
      </c>
      <c r="S33" s="60">
        <f t="shared" si="7"/>
        <v>6138</v>
      </c>
      <c r="T33" s="60">
        <f t="shared" si="8"/>
        <v>6030</v>
      </c>
    </row>
    <row r="34" spans="1:20" ht="18" customHeight="1" x14ac:dyDescent="0.15">
      <c r="A34" s="53" t="s">
        <v>561</v>
      </c>
      <c r="B34" s="56" t="s">
        <v>495</v>
      </c>
      <c r="C34" s="87" t="s">
        <v>19</v>
      </c>
      <c r="D34" s="79">
        <v>2</v>
      </c>
      <c r="E34" s="80" t="s">
        <v>22</v>
      </c>
      <c r="F34" s="58">
        <v>2</v>
      </c>
      <c r="G34" s="63">
        <f t="shared" si="9"/>
        <v>4</v>
      </c>
      <c r="H34" s="59">
        <f>IF(D34='基本（介護無）・単一'!$F$4,'基本（介護無）・単一'!$L$4,IF(D34='基本（介護無）・単一'!$F$5,'基本（介護無）・単一'!$L$5,IF(D34='基本（介護無）・単一'!$F$6,'基本（介護無）・単一'!$L$6,IF(D34='基本（介護無）・単一'!$F$7,'基本（介護無）・単一'!$L$7,IF(D34='基本（介護無）・単一'!$F$8,'基本（介護無）・単一'!$L$8,IF(D34='基本（介護無）・単一'!$F$9,'基本（介護無）・単一'!$L$9,IF(D34='基本（介護無）・単一'!$F$10,'基本（介護無）・単一'!$L$10)))))))</f>
        <v>344</v>
      </c>
      <c r="I34" s="244"/>
      <c r="J34" s="59">
        <f t="shared" si="10"/>
        <v>276</v>
      </c>
      <c r="K34" s="244"/>
      <c r="L34" s="59">
        <f t="shared" si="0"/>
        <v>689</v>
      </c>
      <c r="M34" s="60">
        <f t="shared" si="1"/>
        <v>7716</v>
      </c>
      <c r="N34" s="60">
        <f t="shared" si="2"/>
        <v>7551</v>
      </c>
      <c r="O34" s="60">
        <f t="shared" si="3"/>
        <v>7510</v>
      </c>
      <c r="P34" s="60">
        <f t="shared" si="4"/>
        <v>7386</v>
      </c>
      <c r="Q34" s="60">
        <f t="shared" si="5"/>
        <v>7303</v>
      </c>
      <c r="R34" s="60">
        <f t="shared" si="6"/>
        <v>7138</v>
      </c>
      <c r="S34" s="60">
        <f t="shared" si="7"/>
        <v>7014</v>
      </c>
      <c r="T34" s="60">
        <f t="shared" si="8"/>
        <v>6890</v>
      </c>
    </row>
    <row r="35" spans="1:20" ht="18" customHeight="1" x14ac:dyDescent="0.15">
      <c r="A35" s="53" t="s">
        <v>562</v>
      </c>
      <c r="B35" s="56" t="s">
        <v>495</v>
      </c>
      <c r="C35" s="87" t="s">
        <v>19</v>
      </c>
      <c r="D35" s="79">
        <v>2</v>
      </c>
      <c r="E35" s="80" t="s">
        <v>22</v>
      </c>
      <c r="F35" s="58">
        <v>2.5</v>
      </c>
      <c r="G35" s="63">
        <f t="shared" si="9"/>
        <v>4.5</v>
      </c>
      <c r="H35" s="59">
        <f>IF(D35='基本（介護無）・単一'!$F$4,'基本（介護無）・単一'!$L$4,IF(D35='基本（介護無）・単一'!$F$5,'基本（介護無）・単一'!$L$5,IF(D35='基本（介護無）・単一'!$F$6,'基本（介護無）・単一'!$L$6,IF(D35='基本（介護無）・単一'!$F$7,'基本（介護無）・単一'!$L$7,IF(D35='基本（介護無）・単一'!$F$8,'基本（介護無）・単一'!$L$8,IF(D35='基本（介護無）・単一'!$F$9,'基本（介護無）・単一'!$L$9,IF(D35='基本（介護無）・単一'!$F$10,'基本（介護無）・単一'!$L$10)))))))</f>
        <v>344</v>
      </c>
      <c r="I35" s="244"/>
      <c r="J35" s="59">
        <f t="shared" si="10"/>
        <v>345</v>
      </c>
      <c r="K35" s="244"/>
      <c r="L35" s="59">
        <f t="shared" si="0"/>
        <v>775</v>
      </c>
      <c r="M35" s="60">
        <f t="shared" si="1"/>
        <v>8680</v>
      </c>
      <c r="N35" s="60">
        <f t="shared" si="2"/>
        <v>8494</v>
      </c>
      <c r="O35" s="60">
        <f t="shared" si="3"/>
        <v>8447</v>
      </c>
      <c r="P35" s="60">
        <f t="shared" si="4"/>
        <v>8308</v>
      </c>
      <c r="Q35" s="60">
        <f t="shared" si="5"/>
        <v>8215</v>
      </c>
      <c r="R35" s="60">
        <f t="shared" si="6"/>
        <v>8029</v>
      </c>
      <c r="S35" s="60">
        <f t="shared" si="7"/>
        <v>7889</v>
      </c>
      <c r="T35" s="60">
        <f t="shared" si="8"/>
        <v>7750</v>
      </c>
    </row>
    <row r="36" spans="1:20" ht="18" customHeight="1" x14ac:dyDescent="0.15">
      <c r="A36" s="53" t="s">
        <v>563</v>
      </c>
      <c r="B36" s="56" t="s">
        <v>495</v>
      </c>
      <c r="C36" s="87" t="s">
        <v>19</v>
      </c>
      <c r="D36" s="79">
        <v>2</v>
      </c>
      <c r="E36" s="80" t="s">
        <v>22</v>
      </c>
      <c r="F36" s="58">
        <v>3</v>
      </c>
      <c r="G36" s="63">
        <f t="shared" si="9"/>
        <v>5</v>
      </c>
      <c r="H36" s="59">
        <f>IF(D36='基本（介護無）・単一'!$F$4,'基本（介護無）・単一'!$L$4,IF(D36='基本（介護無）・単一'!$F$5,'基本（介護無）・単一'!$L$5,IF(D36='基本（介護無）・単一'!$F$6,'基本（介護無）・単一'!$L$6,IF(D36='基本（介護無）・単一'!$F$7,'基本（介護無）・単一'!$L$7,IF(D36='基本（介護無）・単一'!$F$8,'基本（介護無）・単一'!$L$8,IF(D36='基本（介護無）・単一'!$F$9,'基本（介護無）・単一'!$L$9,IF(D36='基本（介護無）・単一'!$F$10,'基本（介護無）・単一'!$L$10)))))))</f>
        <v>344</v>
      </c>
      <c r="I36" s="244"/>
      <c r="J36" s="59">
        <f t="shared" si="10"/>
        <v>414</v>
      </c>
      <c r="K36" s="244"/>
      <c r="L36" s="59">
        <f t="shared" ref="L36:L67" si="11">ROUND(H36*(1+$I$4),0)+ROUND(J36*(1+$K$4),0)</f>
        <v>862</v>
      </c>
      <c r="M36" s="60">
        <f t="shared" si="1"/>
        <v>9654</v>
      </c>
      <c r="N36" s="60">
        <f t="shared" si="2"/>
        <v>9447</v>
      </c>
      <c r="O36" s="60">
        <f t="shared" si="3"/>
        <v>9395</v>
      </c>
      <c r="P36" s="60">
        <f t="shared" si="4"/>
        <v>9240</v>
      </c>
      <c r="Q36" s="60">
        <f t="shared" si="5"/>
        <v>9137</v>
      </c>
      <c r="R36" s="60">
        <f t="shared" si="6"/>
        <v>8930</v>
      </c>
      <c r="S36" s="60">
        <f t="shared" si="7"/>
        <v>8775</v>
      </c>
      <c r="T36" s="60">
        <f t="shared" si="8"/>
        <v>8620</v>
      </c>
    </row>
    <row r="37" spans="1:20" ht="18" customHeight="1" x14ac:dyDescent="0.15">
      <c r="A37" s="53" t="s">
        <v>564</v>
      </c>
      <c r="B37" s="56" t="s">
        <v>495</v>
      </c>
      <c r="C37" s="87" t="s">
        <v>19</v>
      </c>
      <c r="D37" s="79">
        <v>2</v>
      </c>
      <c r="E37" s="80" t="s">
        <v>22</v>
      </c>
      <c r="F37" s="58">
        <v>3.5</v>
      </c>
      <c r="G37" s="63">
        <f t="shared" si="9"/>
        <v>5.5</v>
      </c>
      <c r="H37" s="59">
        <f>IF(D37='基本（介護無）・単一'!$F$4,'基本（介護無）・単一'!$L$4,IF(D37='基本（介護無）・単一'!$F$5,'基本（介護無）・単一'!$L$5,IF(D37='基本（介護無）・単一'!$F$6,'基本（介護無）・単一'!$L$6,IF(D37='基本（介護無）・単一'!$F$7,'基本（介護無）・単一'!$L$7,IF(D37='基本（介護無）・単一'!$F$8,'基本（介護無）・単一'!$L$8,IF(D37='基本（介護無）・単一'!$F$9,'基本（介護無）・単一'!$L$9,IF(D37='基本（介護無）・単一'!$F$10,'基本（介護無）・単一'!$L$10)))))))</f>
        <v>344</v>
      </c>
      <c r="I37" s="244"/>
      <c r="J37" s="59">
        <f t="shared" si="10"/>
        <v>483</v>
      </c>
      <c r="K37" s="244"/>
      <c r="L37" s="59">
        <f t="shared" si="11"/>
        <v>948</v>
      </c>
      <c r="M37" s="60">
        <f t="shared" si="1"/>
        <v>10617</v>
      </c>
      <c r="N37" s="60">
        <f t="shared" si="2"/>
        <v>10390</v>
      </c>
      <c r="O37" s="60">
        <f t="shared" si="3"/>
        <v>10333</v>
      </c>
      <c r="P37" s="60">
        <f t="shared" si="4"/>
        <v>10162</v>
      </c>
      <c r="Q37" s="60">
        <f t="shared" si="5"/>
        <v>10048</v>
      </c>
      <c r="R37" s="60">
        <f t="shared" si="6"/>
        <v>9821</v>
      </c>
      <c r="S37" s="60">
        <f t="shared" si="7"/>
        <v>9650</v>
      </c>
      <c r="T37" s="60">
        <f t="shared" si="8"/>
        <v>9480</v>
      </c>
    </row>
    <row r="38" spans="1:20" ht="18" customHeight="1" x14ac:dyDescent="0.15">
      <c r="A38" s="53" t="s">
        <v>565</v>
      </c>
      <c r="B38" s="56" t="s">
        <v>495</v>
      </c>
      <c r="C38" s="87" t="s">
        <v>19</v>
      </c>
      <c r="D38" s="79">
        <v>2</v>
      </c>
      <c r="E38" s="80" t="s">
        <v>22</v>
      </c>
      <c r="F38" s="58">
        <v>4</v>
      </c>
      <c r="G38" s="63">
        <f t="shared" si="9"/>
        <v>6</v>
      </c>
      <c r="H38" s="59">
        <f>IF(D38='基本（介護無）・単一'!$F$4,'基本（介護無）・単一'!$L$4,IF(D38='基本（介護無）・単一'!$F$5,'基本（介護無）・単一'!$L$5,IF(D38='基本（介護無）・単一'!$F$6,'基本（介護無）・単一'!$L$6,IF(D38='基本（介護無）・単一'!$F$7,'基本（介護無）・単一'!$L$7,IF(D38='基本（介護無）・単一'!$F$8,'基本（介護無）・単一'!$L$8,IF(D38='基本（介護無）・単一'!$F$9,'基本（介護無）・単一'!$L$9,IF(D38='基本（介護無）・単一'!$F$10,'基本（介護無）・単一'!$L$10)))))))</f>
        <v>344</v>
      </c>
      <c r="I38" s="244"/>
      <c r="J38" s="59">
        <f t="shared" si="10"/>
        <v>552</v>
      </c>
      <c r="K38" s="244"/>
      <c r="L38" s="59">
        <f t="shared" si="11"/>
        <v>1034</v>
      </c>
      <c r="M38" s="60">
        <f t="shared" si="1"/>
        <v>11580</v>
      </c>
      <c r="N38" s="60">
        <f t="shared" si="2"/>
        <v>11332</v>
      </c>
      <c r="O38" s="60">
        <f t="shared" si="3"/>
        <v>11270</v>
      </c>
      <c r="P38" s="60">
        <f t="shared" si="4"/>
        <v>11084</v>
      </c>
      <c r="Q38" s="60">
        <f t="shared" si="5"/>
        <v>10960</v>
      </c>
      <c r="R38" s="60">
        <f t="shared" si="6"/>
        <v>10712</v>
      </c>
      <c r="S38" s="60">
        <f t="shared" si="7"/>
        <v>10526</v>
      </c>
      <c r="T38" s="60">
        <f t="shared" si="8"/>
        <v>10340</v>
      </c>
    </row>
    <row r="39" spans="1:20" ht="18" customHeight="1" x14ac:dyDescent="0.15">
      <c r="A39" s="53" t="s">
        <v>566</v>
      </c>
      <c r="B39" s="56" t="s">
        <v>495</v>
      </c>
      <c r="C39" s="87" t="s">
        <v>19</v>
      </c>
      <c r="D39" s="79">
        <v>2</v>
      </c>
      <c r="E39" s="80" t="s">
        <v>22</v>
      </c>
      <c r="F39" s="58">
        <v>4.5</v>
      </c>
      <c r="G39" s="63">
        <f t="shared" si="9"/>
        <v>6.5</v>
      </c>
      <c r="H39" s="59">
        <f>IF(D39='基本（介護無）・単一'!$F$4,'基本（介護無）・単一'!$L$4,IF(D39='基本（介護無）・単一'!$F$5,'基本（介護無）・単一'!$L$5,IF(D39='基本（介護無）・単一'!$F$6,'基本（介護無）・単一'!$L$6,IF(D39='基本（介護無）・単一'!$F$7,'基本（介護無）・単一'!$L$7,IF(D39='基本（介護無）・単一'!$F$8,'基本（介護無）・単一'!$L$8,IF(D39='基本（介護無）・単一'!$F$9,'基本（介護無）・単一'!$L$9,IF(D39='基本（介護無）・単一'!$F$10,'基本（介護無）・単一'!$L$10)))))))</f>
        <v>344</v>
      </c>
      <c r="I39" s="244"/>
      <c r="J39" s="59">
        <f t="shared" si="10"/>
        <v>621</v>
      </c>
      <c r="K39" s="244"/>
      <c r="L39" s="59">
        <f t="shared" si="11"/>
        <v>1120</v>
      </c>
      <c r="M39" s="60">
        <f t="shared" si="1"/>
        <v>12544</v>
      </c>
      <c r="N39" s="60">
        <f t="shared" si="2"/>
        <v>12275</v>
      </c>
      <c r="O39" s="60">
        <f t="shared" si="3"/>
        <v>12208</v>
      </c>
      <c r="P39" s="60">
        <f t="shared" si="4"/>
        <v>12006</v>
      </c>
      <c r="Q39" s="60">
        <f t="shared" si="5"/>
        <v>11872</v>
      </c>
      <c r="R39" s="60">
        <f t="shared" si="6"/>
        <v>11603</v>
      </c>
      <c r="S39" s="60">
        <f t="shared" si="7"/>
        <v>11401</v>
      </c>
      <c r="T39" s="60">
        <f t="shared" si="8"/>
        <v>11200</v>
      </c>
    </row>
    <row r="40" spans="1:20" ht="18" customHeight="1" x14ac:dyDescent="0.15">
      <c r="A40" s="53" t="s">
        <v>254</v>
      </c>
      <c r="B40" s="56" t="s">
        <v>495</v>
      </c>
      <c r="C40" s="87" t="s">
        <v>19</v>
      </c>
      <c r="D40" s="79">
        <v>2.5</v>
      </c>
      <c r="E40" s="80" t="s">
        <v>22</v>
      </c>
      <c r="F40" s="58">
        <v>0.5</v>
      </c>
      <c r="G40" s="63">
        <f t="shared" si="9"/>
        <v>3</v>
      </c>
      <c r="H40" s="59">
        <f>IF(D40='基本（介護無）・単一'!$F$4,'基本（介護無）・単一'!$L$4,IF(D40='基本（介護無）・単一'!$F$5,'基本（介護無）・単一'!$L$5,IF(D40='基本（介護無）・単一'!$F$6,'基本（介護無）・単一'!$L$6,IF(D40='基本（介護無）・単一'!$F$7,'基本（介護無）・単一'!$L$7,IF(D40='基本（介護無）・単一'!$F$8,'基本（介護無）・単一'!$L$8,IF(D40='基本（介護無）・単一'!$F$9,'基本（介護無）・単一'!$L$9,IF(D40='基本（介護無）・単一'!$F$10,'基本（介護無）・単一'!$L$10)))))))</f>
        <v>413</v>
      </c>
      <c r="I40" s="244"/>
      <c r="J40" s="59">
        <f t="shared" si="10"/>
        <v>69</v>
      </c>
      <c r="K40" s="244"/>
      <c r="L40" s="59">
        <f t="shared" si="11"/>
        <v>499</v>
      </c>
      <c r="M40" s="60">
        <f t="shared" si="1"/>
        <v>5588</v>
      </c>
      <c r="N40" s="60">
        <f t="shared" si="2"/>
        <v>5469</v>
      </c>
      <c r="O40" s="60">
        <f t="shared" si="3"/>
        <v>5439</v>
      </c>
      <c r="P40" s="60">
        <f t="shared" si="4"/>
        <v>5349</v>
      </c>
      <c r="Q40" s="60">
        <f t="shared" si="5"/>
        <v>5289</v>
      </c>
      <c r="R40" s="60">
        <f t="shared" si="6"/>
        <v>5169</v>
      </c>
      <c r="S40" s="60">
        <f t="shared" si="7"/>
        <v>5079</v>
      </c>
      <c r="T40" s="60">
        <f t="shared" si="8"/>
        <v>4990</v>
      </c>
    </row>
    <row r="41" spans="1:20" ht="18" customHeight="1" x14ac:dyDescent="0.15">
      <c r="A41" s="53" t="s">
        <v>260</v>
      </c>
      <c r="B41" s="56" t="s">
        <v>495</v>
      </c>
      <c r="C41" s="87" t="s">
        <v>19</v>
      </c>
      <c r="D41" s="79">
        <v>2.5</v>
      </c>
      <c r="E41" s="80" t="s">
        <v>22</v>
      </c>
      <c r="F41" s="58">
        <v>1</v>
      </c>
      <c r="G41" s="63">
        <f t="shared" si="9"/>
        <v>3.5</v>
      </c>
      <c r="H41" s="59">
        <f>IF(D41='基本（介護無）・単一'!$F$4,'基本（介護無）・単一'!$L$4,IF(D41='基本（介護無）・単一'!$F$5,'基本（介護無）・単一'!$L$5,IF(D41='基本（介護無）・単一'!$F$6,'基本（介護無）・単一'!$L$6,IF(D41='基本（介護無）・単一'!$F$7,'基本（介護無）・単一'!$L$7,IF(D41='基本（介護無）・単一'!$F$8,'基本（介護無）・単一'!$L$8,IF(D41='基本（介護無）・単一'!$F$9,'基本（介護無）・単一'!$L$9,IF(D41='基本（介護無）・単一'!$F$10,'基本（介護無）・単一'!$L$10)))))))</f>
        <v>413</v>
      </c>
      <c r="I41" s="244"/>
      <c r="J41" s="59">
        <f t="shared" si="10"/>
        <v>138</v>
      </c>
      <c r="K41" s="244"/>
      <c r="L41" s="59">
        <f t="shared" si="11"/>
        <v>586</v>
      </c>
      <c r="M41" s="60">
        <f t="shared" si="1"/>
        <v>6563</v>
      </c>
      <c r="N41" s="60">
        <f t="shared" si="2"/>
        <v>6422</v>
      </c>
      <c r="O41" s="60">
        <f t="shared" si="3"/>
        <v>6387</v>
      </c>
      <c r="P41" s="60">
        <f t="shared" si="4"/>
        <v>6281</v>
      </c>
      <c r="Q41" s="60">
        <f t="shared" si="5"/>
        <v>6211</v>
      </c>
      <c r="R41" s="60">
        <f t="shared" si="6"/>
        <v>6070</v>
      </c>
      <c r="S41" s="60">
        <f t="shared" si="7"/>
        <v>5965</v>
      </c>
      <c r="T41" s="60">
        <f t="shared" si="8"/>
        <v>5860</v>
      </c>
    </row>
    <row r="42" spans="1:20" ht="18" customHeight="1" x14ac:dyDescent="0.15">
      <c r="A42" s="53" t="s">
        <v>265</v>
      </c>
      <c r="B42" s="56" t="s">
        <v>495</v>
      </c>
      <c r="C42" s="87" t="s">
        <v>19</v>
      </c>
      <c r="D42" s="79">
        <v>2.5</v>
      </c>
      <c r="E42" s="80" t="s">
        <v>22</v>
      </c>
      <c r="F42" s="58">
        <v>1.5</v>
      </c>
      <c r="G42" s="63">
        <f t="shared" si="9"/>
        <v>4</v>
      </c>
      <c r="H42" s="59">
        <f>IF(D42='基本（介護無）・単一'!$F$4,'基本（介護無）・単一'!$L$4,IF(D42='基本（介護無）・単一'!$F$5,'基本（介護無）・単一'!$L$5,IF(D42='基本（介護無）・単一'!$F$6,'基本（介護無）・単一'!$L$6,IF(D42='基本（介護無）・単一'!$F$7,'基本（介護無）・単一'!$L$7,IF(D42='基本（介護無）・単一'!$F$8,'基本（介護無）・単一'!$L$8,IF(D42='基本（介護無）・単一'!$F$9,'基本（介護無）・単一'!$L$9,IF(D42='基本（介護無）・単一'!$F$10,'基本（介護無）・単一'!$L$10)))))))</f>
        <v>413</v>
      </c>
      <c r="I42" s="244"/>
      <c r="J42" s="59">
        <f t="shared" si="10"/>
        <v>207</v>
      </c>
      <c r="K42" s="244"/>
      <c r="L42" s="59">
        <f t="shared" si="11"/>
        <v>672</v>
      </c>
      <c r="M42" s="60">
        <f t="shared" si="1"/>
        <v>7526</v>
      </c>
      <c r="N42" s="60">
        <f t="shared" si="2"/>
        <v>7365</v>
      </c>
      <c r="O42" s="60">
        <f t="shared" si="3"/>
        <v>7324</v>
      </c>
      <c r="P42" s="60">
        <f t="shared" si="4"/>
        <v>7203</v>
      </c>
      <c r="Q42" s="60">
        <f t="shared" si="5"/>
        <v>7123</v>
      </c>
      <c r="R42" s="60">
        <f t="shared" si="6"/>
        <v>6961</v>
      </c>
      <c r="S42" s="60">
        <f t="shared" si="7"/>
        <v>6840</v>
      </c>
      <c r="T42" s="60">
        <f t="shared" si="8"/>
        <v>6720</v>
      </c>
    </row>
    <row r="43" spans="1:20" ht="18" customHeight="1" x14ac:dyDescent="0.15">
      <c r="A43" s="53" t="s">
        <v>270</v>
      </c>
      <c r="B43" s="56" t="s">
        <v>495</v>
      </c>
      <c r="C43" s="87" t="s">
        <v>19</v>
      </c>
      <c r="D43" s="79">
        <v>2.5</v>
      </c>
      <c r="E43" s="80" t="s">
        <v>22</v>
      </c>
      <c r="F43" s="58">
        <v>2</v>
      </c>
      <c r="G43" s="63">
        <f t="shared" si="9"/>
        <v>4.5</v>
      </c>
      <c r="H43" s="59">
        <f>IF(D43='基本（介護無）・単一'!$F$4,'基本（介護無）・単一'!$L$4,IF(D43='基本（介護無）・単一'!$F$5,'基本（介護無）・単一'!$L$5,IF(D43='基本（介護無）・単一'!$F$6,'基本（介護無）・単一'!$L$6,IF(D43='基本（介護無）・単一'!$F$7,'基本（介護無）・単一'!$L$7,IF(D43='基本（介護無）・単一'!$F$8,'基本（介護無）・単一'!$L$8,IF(D43='基本（介護無）・単一'!$F$9,'基本（介護無）・単一'!$L$9,IF(D43='基本（介護無）・単一'!$F$10,'基本（介護無）・単一'!$L$10)))))))</f>
        <v>413</v>
      </c>
      <c r="I43" s="244"/>
      <c r="J43" s="59">
        <f t="shared" si="10"/>
        <v>276</v>
      </c>
      <c r="K43" s="244"/>
      <c r="L43" s="59">
        <f t="shared" si="11"/>
        <v>758</v>
      </c>
      <c r="M43" s="60">
        <f t="shared" si="1"/>
        <v>8489</v>
      </c>
      <c r="N43" s="60">
        <f t="shared" si="2"/>
        <v>8307</v>
      </c>
      <c r="O43" s="60">
        <f t="shared" si="3"/>
        <v>8262</v>
      </c>
      <c r="P43" s="60">
        <f t="shared" si="4"/>
        <v>8125</v>
      </c>
      <c r="Q43" s="60">
        <f t="shared" si="5"/>
        <v>8034</v>
      </c>
      <c r="R43" s="60">
        <f t="shared" si="6"/>
        <v>7852</v>
      </c>
      <c r="S43" s="60">
        <f t="shared" si="7"/>
        <v>7716</v>
      </c>
      <c r="T43" s="60">
        <f t="shared" si="8"/>
        <v>7580</v>
      </c>
    </row>
    <row r="44" spans="1:20" ht="18" customHeight="1" x14ac:dyDescent="0.15">
      <c r="A44" s="53" t="s">
        <v>275</v>
      </c>
      <c r="B44" s="56" t="s">
        <v>495</v>
      </c>
      <c r="C44" s="87" t="s">
        <v>19</v>
      </c>
      <c r="D44" s="79">
        <v>2.5</v>
      </c>
      <c r="E44" s="80" t="s">
        <v>22</v>
      </c>
      <c r="F44" s="58">
        <v>2.5</v>
      </c>
      <c r="G44" s="63">
        <f t="shared" si="9"/>
        <v>5</v>
      </c>
      <c r="H44" s="59">
        <f>IF(D44='基本（介護無）・単一'!$F$4,'基本（介護無）・単一'!$L$4,IF(D44='基本（介護無）・単一'!$F$5,'基本（介護無）・単一'!$L$5,IF(D44='基本（介護無）・単一'!$F$6,'基本（介護無）・単一'!$L$6,IF(D44='基本（介護無）・単一'!$F$7,'基本（介護無）・単一'!$L$7,IF(D44='基本（介護無）・単一'!$F$8,'基本（介護無）・単一'!$L$8,IF(D44='基本（介護無）・単一'!$F$9,'基本（介護無）・単一'!$L$9,IF(D44='基本（介護無）・単一'!$F$10,'基本（介護無）・単一'!$L$10)))))))</f>
        <v>413</v>
      </c>
      <c r="I44" s="244"/>
      <c r="J44" s="59">
        <f t="shared" si="10"/>
        <v>345</v>
      </c>
      <c r="K44" s="244"/>
      <c r="L44" s="59">
        <f t="shared" si="11"/>
        <v>844</v>
      </c>
      <c r="M44" s="60">
        <f t="shared" si="1"/>
        <v>9452</v>
      </c>
      <c r="N44" s="60">
        <f t="shared" si="2"/>
        <v>9250</v>
      </c>
      <c r="O44" s="60">
        <f t="shared" si="3"/>
        <v>9199</v>
      </c>
      <c r="P44" s="60">
        <f t="shared" si="4"/>
        <v>9047</v>
      </c>
      <c r="Q44" s="60">
        <f t="shared" si="5"/>
        <v>8946</v>
      </c>
      <c r="R44" s="60">
        <f t="shared" si="6"/>
        <v>8743</v>
      </c>
      <c r="S44" s="60">
        <f t="shared" si="7"/>
        <v>8591</v>
      </c>
      <c r="T44" s="60">
        <f t="shared" si="8"/>
        <v>8440</v>
      </c>
    </row>
    <row r="45" spans="1:20" ht="18" customHeight="1" x14ac:dyDescent="0.15">
      <c r="A45" s="53" t="s">
        <v>280</v>
      </c>
      <c r="B45" s="56" t="s">
        <v>495</v>
      </c>
      <c r="C45" s="87" t="s">
        <v>19</v>
      </c>
      <c r="D45" s="79">
        <v>2.5</v>
      </c>
      <c r="E45" s="80" t="s">
        <v>22</v>
      </c>
      <c r="F45" s="58">
        <v>3</v>
      </c>
      <c r="G45" s="63">
        <f t="shared" si="9"/>
        <v>5.5</v>
      </c>
      <c r="H45" s="59">
        <f>IF(D45='基本（介護無）・単一'!$F$4,'基本（介護無）・単一'!$L$4,IF(D45='基本（介護無）・単一'!$F$5,'基本（介護無）・単一'!$L$5,IF(D45='基本（介護無）・単一'!$F$6,'基本（介護無）・単一'!$L$6,IF(D45='基本（介護無）・単一'!$F$7,'基本（介護無）・単一'!$L$7,IF(D45='基本（介護無）・単一'!$F$8,'基本（介護無）・単一'!$L$8,IF(D45='基本（介護無）・単一'!$F$9,'基本（介護無）・単一'!$L$9,IF(D45='基本（介護無）・単一'!$F$10,'基本（介護無）・単一'!$L$10)))))))</f>
        <v>413</v>
      </c>
      <c r="I45" s="244"/>
      <c r="J45" s="59">
        <f t="shared" si="10"/>
        <v>414</v>
      </c>
      <c r="K45" s="244"/>
      <c r="L45" s="59">
        <f t="shared" si="11"/>
        <v>931</v>
      </c>
      <c r="M45" s="60">
        <f t="shared" si="1"/>
        <v>10427</v>
      </c>
      <c r="N45" s="60">
        <f t="shared" si="2"/>
        <v>10203</v>
      </c>
      <c r="O45" s="60">
        <f t="shared" si="3"/>
        <v>10147</v>
      </c>
      <c r="P45" s="60">
        <f t="shared" si="4"/>
        <v>9980</v>
      </c>
      <c r="Q45" s="60">
        <f t="shared" si="5"/>
        <v>9868</v>
      </c>
      <c r="R45" s="60">
        <f t="shared" si="6"/>
        <v>9645</v>
      </c>
      <c r="S45" s="60">
        <f t="shared" si="7"/>
        <v>9477</v>
      </c>
      <c r="T45" s="60">
        <f t="shared" si="8"/>
        <v>9310</v>
      </c>
    </row>
    <row r="46" spans="1:20" ht="18" customHeight="1" x14ac:dyDescent="0.15">
      <c r="A46" s="53" t="s">
        <v>286</v>
      </c>
      <c r="B46" s="56" t="s">
        <v>495</v>
      </c>
      <c r="C46" s="87" t="s">
        <v>19</v>
      </c>
      <c r="D46" s="79">
        <v>2.5</v>
      </c>
      <c r="E46" s="80" t="s">
        <v>22</v>
      </c>
      <c r="F46" s="58">
        <v>3.5</v>
      </c>
      <c r="G46" s="63">
        <f t="shared" si="9"/>
        <v>6</v>
      </c>
      <c r="H46" s="59">
        <f>IF(D46='基本（介護無）・単一'!$F$4,'基本（介護無）・単一'!$L$4,IF(D46='基本（介護無）・単一'!$F$5,'基本（介護無）・単一'!$L$5,IF(D46='基本（介護無）・単一'!$F$6,'基本（介護無）・単一'!$L$6,IF(D46='基本（介護無）・単一'!$F$7,'基本（介護無）・単一'!$L$7,IF(D46='基本（介護無）・単一'!$F$8,'基本（介護無）・単一'!$L$8,IF(D46='基本（介護無）・単一'!$F$9,'基本（介護無）・単一'!$L$9,IF(D46='基本（介護無）・単一'!$F$10,'基本（介護無）・単一'!$L$10)))))))</f>
        <v>413</v>
      </c>
      <c r="I46" s="244"/>
      <c r="J46" s="59">
        <f t="shared" si="10"/>
        <v>483</v>
      </c>
      <c r="K46" s="244"/>
      <c r="L46" s="59">
        <f t="shared" si="11"/>
        <v>1017</v>
      </c>
      <c r="M46" s="60">
        <f t="shared" si="1"/>
        <v>11390</v>
      </c>
      <c r="N46" s="60">
        <f t="shared" si="2"/>
        <v>11146</v>
      </c>
      <c r="O46" s="60">
        <f t="shared" si="3"/>
        <v>11085</v>
      </c>
      <c r="P46" s="60">
        <f t="shared" si="4"/>
        <v>10902</v>
      </c>
      <c r="Q46" s="60">
        <f t="shared" si="5"/>
        <v>10780</v>
      </c>
      <c r="R46" s="60">
        <f t="shared" si="6"/>
        <v>10536</v>
      </c>
      <c r="S46" s="60">
        <f t="shared" si="7"/>
        <v>10353</v>
      </c>
      <c r="T46" s="60">
        <f t="shared" si="8"/>
        <v>10170</v>
      </c>
    </row>
    <row r="47" spans="1:20" ht="18" customHeight="1" x14ac:dyDescent="0.15">
      <c r="A47" s="53" t="s">
        <v>291</v>
      </c>
      <c r="B47" s="56" t="s">
        <v>495</v>
      </c>
      <c r="C47" s="87" t="s">
        <v>19</v>
      </c>
      <c r="D47" s="79">
        <v>2.5</v>
      </c>
      <c r="E47" s="80" t="s">
        <v>22</v>
      </c>
      <c r="F47" s="58">
        <v>4</v>
      </c>
      <c r="G47" s="63">
        <f t="shared" si="9"/>
        <v>6.5</v>
      </c>
      <c r="H47" s="59">
        <f>IF(D47='基本（介護無）・単一'!$F$4,'基本（介護無）・単一'!$L$4,IF(D47='基本（介護無）・単一'!$F$5,'基本（介護無）・単一'!$L$5,IF(D47='基本（介護無）・単一'!$F$6,'基本（介護無）・単一'!$L$6,IF(D47='基本（介護無）・単一'!$F$7,'基本（介護無）・単一'!$L$7,IF(D47='基本（介護無）・単一'!$F$8,'基本（介護無）・単一'!$L$8,IF(D47='基本（介護無）・単一'!$F$9,'基本（介護無）・単一'!$L$9,IF(D47='基本（介護無）・単一'!$F$10,'基本（介護無）・単一'!$L$10)))))))</f>
        <v>413</v>
      </c>
      <c r="I47" s="244"/>
      <c r="J47" s="59">
        <f t="shared" si="10"/>
        <v>552</v>
      </c>
      <c r="K47" s="244"/>
      <c r="L47" s="59">
        <f t="shared" si="11"/>
        <v>1103</v>
      </c>
      <c r="M47" s="60">
        <f t="shared" si="1"/>
        <v>12353</v>
      </c>
      <c r="N47" s="60">
        <f t="shared" si="2"/>
        <v>12088</v>
      </c>
      <c r="O47" s="60">
        <f t="shared" si="3"/>
        <v>12022</v>
      </c>
      <c r="P47" s="60">
        <f t="shared" si="4"/>
        <v>11824</v>
      </c>
      <c r="Q47" s="60">
        <f t="shared" si="5"/>
        <v>11691</v>
      </c>
      <c r="R47" s="60">
        <f t="shared" si="6"/>
        <v>11427</v>
      </c>
      <c r="S47" s="60">
        <f t="shared" si="7"/>
        <v>11228</v>
      </c>
      <c r="T47" s="60">
        <f t="shared" si="8"/>
        <v>11030</v>
      </c>
    </row>
    <row r="48" spans="1:20" ht="18" customHeight="1" x14ac:dyDescent="0.15">
      <c r="A48" s="53" t="s">
        <v>296</v>
      </c>
      <c r="B48" s="56" t="s">
        <v>495</v>
      </c>
      <c r="C48" s="87" t="s">
        <v>19</v>
      </c>
      <c r="D48" s="79">
        <v>2.5</v>
      </c>
      <c r="E48" s="80" t="s">
        <v>22</v>
      </c>
      <c r="F48" s="58">
        <v>4.5</v>
      </c>
      <c r="G48" s="63">
        <f t="shared" si="9"/>
        <v>7</v>
      </c>
      <c r="H48" s="59">
        <f>IF(D48='基本（介護無）・単一'!$F$4,'基本（介護無）・単一'!$L$4,IF(D48='基本（介護無）・単一'!$F$5,'基本（介護無）・単一'!$L$5,IF(D48='基本（介護無）・単一'!$F$6,'基本（介護無）・単一'!$L$6,IF(D48='基本（介護無）・単一'!$F$7,'基本（介護無）・単一'!$L$7,IF(D48='基本（介護無）・単一'!$F$8,'基本（介護無）・単一'!$L$8,IF(D48='基本（介護無）・単一'!$F$9,'基本（介護無）・単一'!$L$9,IF(D48='基本（介護無）・単一'!$F$10,'基本（介護無）・単一'!$L$10)))))))</f>
        <v>413</v>
      </c>
      <c r="I48" s="244"/>
      <c r="J48" s="59">
        <f t="shared" si="10"/>
        <v>621</v>
      </c>
      <c r="K48" s="244"/>
      <c r="L48" s="59">
        <f t="shared" si="11"/>
        <v>1189</v>
      </c>
      <c r="M48" s="60">
        <f t="shared" si="1"/>
        <v>13316</v>
      </c>
      <c r="N48" s="60">
        <f t="shared" si="2"/>
        <v>13031</v>
      </c>
      <c r="O48" s="60">
        <f t="shared" si="3"/>
        <v>12960</v>
      </c>
      <c r="P48" s="60">
        <f t="shared" si="4"/>
        <v>12746</v>
      </c>
      <c r="Q48" s="60">
        <f t="shared" si="5"/>
        <v>12603</v>
      </c>
      <c r="R48" s="60">
        <f t="shared" si="6"/>
        <v>12318</v>
      </c>
      <c r="S48" s="60">
        <f t="shared" si="7"/>
        <v>12104</v>
      </c>
      <c r="T48" s="60">
        <f t="shared" si="8"/>
        <v>11890</v>
      </c>
    </row>
    <row r="49" spans="1:20" ht="18" customHeight="1" x14ac:dyDescent="0.15">
      <c r="A49" s="53" t="s">
        <v>567</v>
      </c>
      <c r="B49" s="56" t="s">
        <v>495</v>
      </c>
      <c r="C49" s="87" t="s">
        <v>19</v>
      </c>
      <c r="D49" s="79">
        <v>3</v>
      </c>
      <c r="E49" s="80" t="s">
        <v>22</v>
      </c>
      <c r="F49" s="58">
        <v>0.5</v>
      </c>
      <c r="G49" s="63">
        <f t="shared" si="9"/>
        <v>3.5</v>
      </c>
      <c r="H49" s="59">
        <f>IF(D49='基本（介護無）・単一'!$F$4,'基本（介護無）・単一'!$L$4,IF(D49='基本（介護無）・単一'!$F$5,'基本（介護無）・単一'!$L$5,IF(D49='基本（介護無）・単一'!$F$6,'基本（介護無）・単一'!$L$6,IF(D49='基本（介護無）・単一'!$F$7,'基本（介護無）・単一'!$L$7,IF(D49='基本（介護無）・単一'!$F$8,'基本（介護無）・単一'!$L$8,IF(D49='基本（介護無）・単一'!$F$9,'基本（介護無）・単一'!$L$9,IF(D49='基本（介護無）・単一'!$F$10,'基本（介護無）・単一'!$L$10)))))))</f>
        <v>482</v>
      </c>
      <c r="I49" s="244"/>
      <c r="J49" s="59">
        <f t="shared" si="10"/>
        <v>69</v>
      </c>
      <c r="K49" s="244"/>
      <c r="L49" s="59">
        <f t="shared" si="11"/>
        <v>568</v>
      </c>
      <c r="M49" s="60">
        <f t="shared" si="1"/>
        <v>6361</v>
      </c>
      <c r="N49" s="60">
        <f t="shared" si="2"/>
        <v>6225</v>
      </c>
      <c r="O49" s="60">
        <f t="shared" si="3"/>
        <v>6191</v>
      </c>
      <c r="P49" s="60">
        <f t="shared" si="4"/>
        <v>6088</v>
      </c>
      <c r="Q49" s="60">
        <f t="shared" si="5"/>
        <v>6020</v>
      </c>
      <c r="R49" s="60">
        <f t="shared" si="6"/>
        <v>5884</v>
      </c>
      <c r="S49" s="60">
        <f t="shared" si="7"/>
        <v>5782</v>
      </c>
      <c r="T49" s="60">
        <f t="shared" si="8"/>
        <v>5680</v>
      </c>
    </row>
    <row r="50" spans="1:20" ht="18" customHeight="1" x14ac:dyDescent="0.15">
      <c r="A50" s="53" t="s">
        <v>568</v>
      </c>
      <c r="B50" s="56" t="s">
        <v>495</v>
      </c>
      <c r="C50" s="87" t="s">
        <v>19</v>
      </c>
      <c r="D50" s="79">
        <v>3</v>
      </c>
      <c r="E50" s="80" t="s">
        <v>22</v>
      </c>
      <c r="F50" s="58">
        <v>1</v>
      </c>
      <c r="G50" s="63">
        <f t="shared" si="9"/>
        <v>4</v>
      </c>
      <c r="H50" s="59">
        <f>IF(D50='基本（介護無）・単一'!$F$4,'基本（介護無）・単一'!$L$4,IF(D50='基本（介護無）・単一'!$F$5,'基本（介護無）・単一'!$L$5,IF(D50='基本（介護無）・単一'!$F$6,'基本（介護無）・単一'!$L$6,IF(D50='基本（介護無）・単一'!$F$7,'基本（介護無）・単一'!$L$7,IF(D50='基本（介護無）・単一'!$F$8,'基本（介護無）・単一'!$L$8,IF(D50='基本（介護無）・単一'!$F$9,'基本（介護無）・単一'!$L$9,IF(D50='基本（介護無）・単一'!$F$10,'基本（介護無）・単一'!$L$10)))))))</f>
        <v>482</v>
      </c>
      <c r="I50" s="244"/>
      <c r="J50" s="59">
        <f t="shared" si="10"/>
        <v>138</v>
      </c>
      <c r="K50" s="244"/>
      <c r="L50" s="59">
        <f t="shared" si="11"/>
        <v>655</v>
      </c>
      <c r="M50" s="60">
        <f t="shared" si="1"/>
        <v>7336</v>
      </c>
      <c r="N50" s="60">
        <f t="shared" si="2"/>
        <v>7178</v>
      </c>
      <c r="O50" s="60">
        <f t="shared" si="3"/>
        <v>7139</v>
      </c>
      <c r="P50" s="60">
        <f t="shared" si="4"/>
        <v>7021</v>
      </c>
      <c r="Q50" s="60">
        <f t="shared" si="5"/>
        <v>6943</v>
      </c>
      <c r="R50" s="60">
        <f t="shared" si="6"/>
        <v>6785</v>
      </c>
      <c r="S50" s="60">
        <f t="shared" si="7"/>
        <v>6667</v>
      </c>
      <c r="T50" s="60">
        <f t="shared" si="8"/>
        <v>6550</v>
      </c>
    </row>
    <row r="51" spans="1:20" ht="18" customHeight="1" x14ac:dyDescent="0.15">
      <c r="A51" s="53" t="s">
        <v>569</v>
      </c>
      <c r="B51" s="56" t="s">
        <v>495</v>
      </c>
      <c r="C51" s="87" t="s">
        <v>19</v>
      </c>
      <c r="D51" s="79">
        <v>3</v>
      </c>
      <c r="E51" s="80" t="s">
        <v>22</v>
      </c>
      <c r="F51" s="58">
        <v>1.5</v>
      </c>
      <c r="G51" s="63">
        <f t="shared" si="9"/>
        <v>4.5</v>
      </c>
      <c r="H51" s="59">
        <f>IF(D51='基本（介護無）・単一'!$F$4,'基本（介護無）・単一'!$L$4,IF(D51='基本（介護無）・単一'!$F$5,'基本（介護無）・単一'!$L$5,IF(D51='基本（介護無）・単一'!$F$6,'基本（介護無）・単一'!$L$6,IF(D51='基本（介護無）・単一'!$F$7,'基本（介護無）・単一'!$L$7,IF(D51='基本（介護無）・単一'!$F$8,'基本（介護無）・単一'!$L$8,IF(D51='基本（介護無）・単一'!$F$9,'基本（介護無）・単一'!$L$9,IF(D51='基本（介護無）・単一'!$F$10,'基本（介護無）・単一'!$L$10)))))))</f>
        <v>482</v>
      </c>
      <c r="I51" s="244"/>
      <c r="J51" s="59">
        <f t="shared" si="10"/>
        <v>207</v>
      </c>
      <c r="K51" s="244"/>
      <c r="L51" s="59">
        <f t="shared" si="11"/>
        <v>741</v>
      </c>
      <c r="M51" s="60">
        <f t="shared" si="1"/>
        <v>8299</v>
      </c>
      <c r="N51" s="60">
        <f t="shared" si="2"/>
        <v>8121</v>
      </c>
      <c r="O51" s="60">
        <f t="shared" si="3"/>
        <v>8076</v>
      </c>
      <c r="P51" s="60">
        <f t="shared" si="4"/>
        <v>7943</v>
      </c>
      <c r="Q51" s="60">
        <f t="shared" si="5"/>
        <v>7854</v>
      </c>
      <c r="R51" s="60">
        <f t="shared" si="6"/>
        <v>7676</v>
      </c>
      <c r="S51" s="60">
        <f t="shared" si="7"/>
        <v>7543</v>
      </c>
      <c r="T51" s="60">
        <f t="shared" si="8"/>
        <v>7410</v>
      </c>
    </row>
    <row r="52" spans="1:20" ht="18" customHeight="1" x14ac:dyDescent="0.15">
      <c r="A52" s="53" t="s">
        <v>570</v>
      </c>
      <c r="B52" s="56" t="s">
        <v>495</v>
      </c>
      <c r="C52" s="87" t="s">
        <v>19</v>
      </c>
      <c r="D52" s="79">
        <v>3</v>
      </c>
      <c r="E52" s="80" t="s">
        <v>22</v>
      </c>
      <c r="F52" s="58">
        <v>2</v>
      </c>
      <c r="G52" s="63">
        <f t="shared" si="9"/>
        <v>5</v>
      </c>
      <c r="H52" s="59">
        <f>IF(D52='基本（介護無）・単一'!$F$4,'基本（介護無）・単一'!$L$4,IF(D52='基本（介護無）・単一'!$F$5,'基本（介護無）・単一'!$L$5,IF(D52='基本（介護無）・単一'!$F$6,'基本（介護無）・単一'!$L$6,IF(D52='基本（介護無）・単一'!$F$7,'基本（介護無）・単一'!$L$7,IF(D52='基本（介護無）・単一'!$F$8,'基本（介護無）・単一'!$L$8,IF(D52='基本（介護無）・単一'!$F$9,'基本（介護無）・単一'!$L$9,IF(D52='基本（介護無）・単一'!$F$10,'基本（介護無）・単一'!$L$10)))))))</f>
        <v>482</v>
      </c>
      <c r="I52" s="244"/>
      <c r="J52" s="59">
        <f t="shared" si="10"/>
        <v>276</v>
      </c>
      <c r="K52" s="244"/>
      <c r="L52" s="59">
        <f t="shared" si="11"/>
        <v>827</v>
      </c>
      <c r="M52" s="60">
        <f t="shared" si="1"/>
        <v>9262</v>
      </c>
      <c r="N52" s="60">
        <f t="shared" si="2"/>
        <v>9063</v>
      </c>
      <c r="O52" s="60">
        <f t="shared" si="3"/>
        <v>9014</v>
      </c>
      <c r="P52" s="60">
        <f t="shared" si="4"/>
        <v>8865</v>
      </c>
      <c r="Q52" s="60">
        <f t="shared" si="5"/>
        <v>8766</v>
      </c>
      <c r="R52" s="60">
        <f t="shared" si="6"/>
        <v>8567</v>
      </c>
      <c r="S52" s="60">
        <f t="shared" si="7"/>
        <v>8418</v>
      </c>
      <c r="T52" s="60">
        <f t="shared" si="8"/>
        <v>8270</v>
      </c>
    </row>
    <row r="53" spans="1:20" ht="18" customHeight="1" x14ac:dyDescent="0.15">
      <c r="A53" s="53" t="s">
        <v>571</v>
      </c>
      <c r="B53" s="56" t="s">
        <v>495</v>
      </c>
      <c r="C53" s="87" t="s">
        <v>19</v>
      </c>
      <c r="D53" s="79">
        <v>3</v>
      </c>
      <c r="E53" s="80" t="s">
        <v>22</v>
      </c>
      <c r="F53" s="58">
        <v>2.5</v>
      </c>
      <c r="G53" s="63">
        <f t="shared" si="9"/>
        <v>5.5</v>
      </c>
      <c r="H53" s="59">
        <f>IF(D53='基本（介護無）・単一'!$F$4,'基本（介護無）・単一'!$L$4,IF(D53='基本（介護無）・単一'!$F$5,'基本（介護無）・単一'!$L$5,IF(D53='基本（介護無）・単一'!$F$6,'基本（介護無）・単一'!$L$6,IF(D53='基本（介護無）・単一'!$F$7,'基本（介護無）・単一'!$L$7,IF(D53='基本（介護無）・単一'!$F$8,'基本（介護無）・単一'!$L$8,IF(D53='基本（介護無）・単一'!$F$9,'基本（介護無）・単一'!$L$9,IF(D53='基本（介護無）・単一'!$F$10,'基本（介護無）・単一'!$L$10)))))))</f>
        <v>482</v>
      </c>
      <c r="I53" s="244"/>
      <c r="J53" s="59">
        <f t="shared" si="10"/>
        <v>345</v>
      </c>
      <c r="K53" s="244"/>
      <c r="L53" s="59">
        <f t="shared" si="11"/>
        <v>913</v>
      </c>
      <c r="M53" s="60">
        <f t="shared" si="1"/>
        <v>10225</v>
      </c>
      <c r="N53" s="60">
        <f t="shared" si="2"/>
        <v>10006</v>
      </c>
      <c r="O53" s="60">
        <f t="shared" si="3"/>
        <v>9951</v>
      </c>
      <c r="P53" s="60">
        <f t="shared" si="4"/>
        <v>9787</v>
      </c>
      <c r="Q53" s="60">
        <f t="shared" si="5"/>
        <v>9677</v>
      </c>
      <c r="R53" s="60">
        <f t="shared" si="6"/>
        <v>9458</v>
      </c>
      <c r="S53" s="60">
        <f t="shared" si="7"/>
        <v>9294</v>
      </c>
      <c r="T53" s="60">
        <f t="shared" si="8"/>
        <v>9130</v>
      </c>
    </row>
    <row r="54" spans="1:20" ht="18" customHeight="1" x14ac:dyDescent="0.15">
      <c r="A54" s="53" t="s">
        <v>572</v>
      </c>
      <c r="B54" s="56" t="s">
        <v>495</v>
      </c>
      <c r="C54" s="87" t="s">
        <v>19</v>
      </c>
      <c r="D54" s="79">
        <v>3</v>
      </c>
      <c r="E54" s="80" t="s">
        <v>22</v>
      </c>
      <c r="F54" s="58">
        <v>3</v>
      </c>
      <c r="G54" s="63">
        <f t="shared" si="9"/>
        <v>6</v>
      </c>
      <c r="H54" s="59">
        <f>IF(D54='基本（介護無）・単一'!$F$4,'基本（介護無）・単一'!$L$4,IF(D54='基本（介護無）・単一'!$F$5,'基本（介護無）・単一'!$L$5,IF(D54='基本（介護無）・単一'!$F$6,'基本（介護無）・単一'!$L$6,IF(D54='基本（介護無）・単一'!$F$7,'基本（介護無）・単一'!$L$7,IF(D54='基本（介護無）・単一'!$F$8,'基本（介護無）・単一'!$L$8,IF(D54='基本（介護無）・単一'!$F$9,'基本（介護無）・単一'!$L$9,IF(D54='基本（介護無）・単一'!$F$10,'基本（介護無）・単一'!$L$10)))))))</f>
        <v>482</v>
      </c>
      <c r="I54" s="244"/>
      <c r="J54" s="59">
        <f t="shared" si="10"/>
        <v>414</v>
      </c>
      <c r="K54" s="244"/>
      <c r="L54" s="59">
        <f t="shared" si="11"/>
        <v>1000</v>
      </c>
      <c r="M54" s="60">
        <f t="shared" si="1"/>
        <v>11200</v>
      </c>
      <c r="N54" s="60">
        <f t="shared" si="2"/>
        <v>10960</v>
      </c>
      <c r="O54" s="60">
        <f t="shared" si="3"/>
        <v>10900</v>
      </c>
      <c r="P54" s="60">
        <f t="shared" si="4"/>
        <v>10720</v>
      </c>
      <c r="Q54" s="60">
        <f t="shared" si="5"/>
        <v>10600</v>
      </c>
      <c r="R54" s="60">
        <f t="shared" si="6"/>
        <v>10360</v>
      </c>
      <c r="S54" s="60">
        <f t="shared" si="7"/>
        <v>10180</v>
      </c>
      <c r="T54" s="60">
        <f t="shared" si="8"/>
        <v>10000</v>
      </c>
    </row>
    <row r="55" spans="1:20" ht="18" customHeight="1" x14ac:dyDescent="0.15">
      <c r="A55" s="53" t="s">
        <v>573</v>
      </c>
      <c r="B55" s="56" t="s">
        <v>495</v>
      </c>
      <c r="C55" s="87" t="s">
        <v>19</v>
      </c>
      <c r="D55" s="79">
        <v>3</v>
      </c>
      <c r="E55" s="80" t="s">
        <v>22</v>
      </c>
      <c r="F55" s="58">
        <v>3.5</v>
      </c>
      <c r="G55" s="63">
        <f t="shared" si="9"/>
        <v>6.5</v>
      </c>
      <c r="H55" s="59">
        <f>IF(D55='基本（介護無）・単一'!$F$4,'基本（介護無）・単一'!$L$4,IF(D55='基本（介護無）・単一'!$F$5,'基本（介護無）・単一'!$L$5,IF(D55='基本（介護無）・単一'!$F$6,'基本（介護無）・単一'!$L$6,IF(D55='基本（介護無）・単一'!$F$7,'基本（介護無）・単一'!$L$7,IF(D55='基本（介護無）・単一'!$F$8,'基本（介護無）・単一'!$L$8,IF(D55='基本（介護無）・単一'!$F$9,'基本（介護無）・単一'!$L$9,IF(D55='基本（介護無）・単一'!$F$10,'基本（介護無）・単一'!$L$10)))))))</f>
        <v>482</v>
      </c>
      <c r="I55" s="244"/>
      <c r="J55" s="59">
        <f t="shared" si="10"/>
        <v>483</v>
      </c>
      <c r="K55" s="244"/>
      <c r="L55" s="59">
        <f t="shared" si="11"/>
        <v>1086</v>
      </c>
      <c r="M55" s="60">
        <f t="shared" si="1"/>
        <v>12163</v>
      </c>
      <c r="N55" s="60">
        <f t="shared" si="2"/>
        <v>11902</v>
      </c>
      <c r="O55" s="60">
        <f t="shared" si="3"/>
        <v>11837</v>
      </c>
      <c r="P55" s="60">
        <f t="shared" si="4"/>
        <v>11641</v>
      </c>
      <c r="Q55" s="60">
        <f t="shared" si="5"/>
        <v>11511</v>
      </c>
      <c r="R55" s="60">
        <f t="shared" si="6"/>
        <v>11250</v>
      </c>
      <c r="S55" s="60">
        <f t="shared" si="7"/>
        <v>11055</v>
      </c>
      <c r="T55" s="60">
        <f t="shared" si="8"/>
        <v>10860</v>
      </c>
    </row>
    <row r="56" spans="1:20" ht="18" customHeight="1" x14ac:dyDescent="0.15">
      <c r="A56" s="53" t="s">
        <v>574</v>
      </c>
      <c r="B56" s="56" t="s">
        <v>495</v>
      </c>
      <c r="C56" s="87" t="s">
        <v>19</v>
      </c>
      <c r="D56" s="79">
        <v>3</v>
      </c>
      <c r="E56" s="80" t="s">
        <v>22</v>
      </c>
      <c r="F56" s="58">
        <v>4</v>
      </c>
      <c r="G56" s="63">
        <f t="shared" si="9"/>
        <v>7</v>
      </c>
      <c r="H56" s="59">
        <f>IF(D56='基本（介護無）・単一'!$F$4,'基本（介護無）・単一'!$L$4,IF(D56='基本（介護無）・単一'!$F$5,'基本（介護無）・単一'!$L$5,IF(D56='基本（介護無）・単一'!$F$6,'基本（介護無）・単一'!$L$6,IF(D56='基本（介護無）・単一'!$F$7,'基本（介護無）・単一'!$L$7,IF(D56='基本（介護無）・単一'!$F$8,'基本（介護無）・単一'!$L$8,IF(D56='基本（介護無）・単一'!$F$9,'基本（介護無）・単一'!$L$9,IF(D56='基本（介護無）・単一'!$F$10,'基本（介護無）・単一'!$L$10)))))))</f>
        <v>482</v>
      </c>
      <c r="I56" s="244"/>
      <c r="J56" s="59">
        <f t="shared" si="10"/>
        <v>552</v>
      </c>
      <c r="K56" s="244"/>
      <c r="L56" s="59">
        <f t="shared" si="11"/>
        <v>1172</v>
      </c>
      <c r="M56" s="60">
        <f t="shared" si="1"/>
        <v>13126</v>
      </c>
      <c r="N56" s="60">
        <f t="shared" si="2"/>
        <v>12845</v>
      </c>
      <c r="O56" s="60">
        <f t="shared" si="3"/>
        <v>12774</v>
      </c>
      <c r="P56" s="60">
        <f t="shared" si="4"/>
        <v>12563</v>
      </c>
      <c r="Q56" s="60">
        <f t="shared" si="5"/>
        <v>12423</v>
      </c>
      <c r="R56" s="60">
        <f t="shared" si="6"/>
        <v>12141</v>
      </c>
      <c r="S56" s="60">
        <f t="shared" si="7"/>
        <v>11930</v>
      </c>
      <c r="T56" s="60">
        <f t="shared" si="8"/>
        <v>11720</v>
      </c>
    </row>
    <row r="57" spans="1:20" ht="18" customHeight="1" x14ac:dyDescent="0.15">
      <c r="A57" s="53" t="s">
        <v>575</v>
      </c>
      <c r="B57" s="56" t="s">
        <v>495</v>
      </c>
      <c r="C57" s="87" t="s">
        <v>19</v>
      </c>
      <c r="D57" s="79">
        <v>3</v>
      </c>
      <c r="E57" s="80" t="s">
        <v>22</v>
      </c>
      <c r="F57" s="58">
        <v>4.5</v>
      </c>
      <c r="G57" s="63">
        <f t="shared" si="9"/>
        <v>7.5</v>
      </c>
      <c r="H57" s="59">
        <f>IF(D57='基本（介護無）・単一'!$F$4,'基本（介護無）・単一'!$L$4,IF(D57='基本（介護無）・単一'!$F$5,'基本（介護無）・単一'!$L$5,IF(D57='基本（介護無）・単一'!$F$6,'基本（介護無）・単一'!$L$6,IF(D57='基本（介護無）・単一'!$F$7,'基本（介護無）・単一'!$L$7,IF(D57='基本（介護無）・単一'!$F$8,'基本（介護無）・単一'!$L$8,IF(D57='基本（介護無）・単一'!$F$9,'基本（介護無）・単一'!$L$9,IF(D57='基本（介護無）・単一'!$F$10,'基本（介護無）・単一'!$L$10)))))))</f>
        <v>482</v>
      </c>
      <c r="I57" s="244"/>
      <c r="J57" s="59">
        <f t="shared" si="10"/>
        <v>621</v>
      </c>
      <c r="K57" s="244"/>
      <c r="L57" s="59">
        <f t="shared" si="11"/>
        <v>1258</v>
      </c>
      <c r="M57" s="60">
        <f t="shared" si="1"/>
        <v>14089</v>
      </c>
      <c r="N57" s="60">
        <f t="shared" si="2"/>
        <v>13787</v>
      </c>
      <c r="O57" s="60">
        <f t="shared" si="3"/>
        <v>13712</v>
      </c>
      <c r="P57" s="60">
        <f t="shared" si="4"/>
        <v>13485</v>
      </c>
      <c r="Q57" s="60">
        <f t="shared" si="5"/>
        <v>13334</v>
      </c>
      <c r="R57" s="60">
        <f t="shared" si="6"/>
        <v>13032</v>
      </c>
      <c r="S57" s="60">
        <f t="shared" si="7"/>
        <v>12806</v>
      </c>
      <c r="T57" s="60">
        <f t="shared" si="8"/>
        <v>12580</v>
      </c>
    </row>
    <row r="58" spans="1:20" ht="18" customHeight="1" x14ac:dyDescent="0.15">
      <c r="A58" s="53" t="s">
        <v>331</v>
      </c>
      <c r="B58" s="56" t="s">
        <v>495</v>
      </c>
      <c r="C58" s="87" t="s">
        <v>19</v>
      </c>
      <c r="D58" s="79">
        <v>3.5</v>
      </c>
      <c r="E58" s="80" t="s">
        <v>22</v>
      </c>
      <c r="F58" s="58">
        <v>0.5</v>
      </c>
      <c r="G58" s="63">
        <f t="shared" si="9"/>
        <v>4</v>
      </c>
      <c r="H58" s="59">
        <f>IF(D58='基本（介護無）・単一'!$F$4,'基本（介護無）・単一'!$L$4,IF(D58='基本（介護無）・単一'!$F$5,'基本（介護無）・単一'!$L$5,IF(D58='基本（介護無）・単一'!$F$6,'基本（介護無）・単一'!$L$6,IF(D58='基本（介護無）・単一'!$F$7,'基本（介護無）・単一'!$L$7,IF(D58='基本（介護無）・単一'!$F$8,'基本（介護無）・単一'!$L$8,IF(D58='基本（介護無）・単一'!$F$9,'基本（介護無）・単一'!$L$9,IF(D58='基本（介護無）・単一'!$F$10,'基本（介護無）・単一'!$L$10)))))))</f>
        <v>551</v>
      </c>
      <c r="I58" s="244"/>
      <c r="J58" s="59">
        <f t="shared" si="10"/>
        <v>69</v>
      </c>
      <c r="K58" s="244"/>
      <c r="L58" s="59">
        <f t="shared" si="11"/>
        <v>637</v>
      </c>
      <c r="M58" s="60">
        <f t="shared" si="1"/>
        <v>7134</v>
      </c>
      <c r="N58" s="60">
        <f t="shared" si="2"/>
        <v>6981</v>
      </c>
      <c r="O58" s="60">
        <f t="shared" si="3"/>
        <v>6943</v>
      </c>
      <c r="P58" s="60">
        <f t="shared" si="4"/>
        <v>6828</v>
      </c>
      <c r="Q58" s="60">
        <f t="shared" si="5"/>
        <v>6752</v>
      </c>
      <c r="R58" s="60">
        <f t="shared" si="6"/>
        <v>6599</v>
      </c>
      <c r="S58" s="60">
        <f t="shared" si="7"/>
        <v>6484</v>
      </c>
      <c r="T58" s="60">
        <f t="shared" si="8"/>
        <v>6370</v>
      </c>
    </row>
    <row r="59" spans="1:20" ht="18" customHeight="1" x14ac:dyDescent="0.15">
      <c r="A59" s="53" t="s">
        <v>335</v>
      </c>
      <c r="B59" s="56" t="s">
        <v>495</v>
      </c>
      <c r="C59" s="87" t="s">
        <v>19</v>
      </c>
      <c r="D59" s="79">
        <v>3.5</v>
      </c>
      <c r="E59" s="80" t="s">
        <v>22</v>
      </c>
      <c r="F59" s="58">
        <v>1</v>
      </c>
      <c r="G59" s="63">
        <f t="shared" si="9"/>
        <v>4.5</v>
      </c>
      <c r="H59" s="59">
        <f>IF(D59='基本（介護無）・単一'!$F$4,'基本（介護無）・単一'!$L$4,IF(D59='基本（介護無）・単一'!$F$5,'基本（介護無）・単一'!$L$5,IF(D59='基本（介護無）・単一'!$F$6,'基本（介護無）・単一'!$L$6,IF(D59='基本（介護無）・単一'!$F$7,'基本（介護無）・単一'!$L$7,IF(D59='基本（介護無）・単一'!$F$8,'基本（介護無）・単一'!$L$8,IF(D59='基本（介護無）・単一'!$F$9,'基本（介護無）・単一'!$L$9,IF(D59='基本（介護無）・単一'!$F$10,'基本（介護無）・単一'!$L$10)))))))</f>
        <v>551</v>
      </c>
      <c r="I59" s="244"/>
      <c r="J59" s="59">
        <f t="shared" si="10"/>
        <v>138</v>
      </c>
      <c r="K59" s="244"/>
      <c r="L59" s="59">
        <f t="shared" si="11"/>
        <v>724</v>
      </c>
      <c r="M59" s="60">
        <f t="shared" si="1"/>
        <v>8108</v>
      </c>
      <c r="N59" s="60">
        <f t="shared" si="2"/>
        <v>7935</v>
      </c>
      <c r="O59" s="60">
        <f t="shared" si="3"/>
        <v>7891</v>
      </c>
      <c r="P59" s="60">
        <f t="shared" si="4"/>
        <v>7761</v>
      </c>
      <c r="Q59" s="60">
        <f t="shared" si="5"/>
        <v>7674</v>
      </c>
      <c r="R59" s="60">
        <f t="shared" si="6"/>
        <v>7500</v>
      </c>
      <c r="S59" s="60">
        <f t="shared" si="7"/>
        <v>7370</v>
      </c>
      <c r="T59" s="60">
        <f t="shared" si="8"/>
        <v>7240</v>
      </c>
    </row>
    <row r="60" spans="1:20" ht="18" customHeight="1" x14ac:dyDescent="0.15">
      <c r="A60" s="53" t="s">
        <v>339</v>
      </c>
      <c r="B60" s="56" t="s">
        <v>495</v>
      </c>
      <c r="C60" s="87" t="s">
        <v>19</v>
      </c>
      <c r="D60" s="79">
        <v>3.5</v>
      </c>
      <c r="E60" s="80" t="s">
        <v>22</v>
      </c>
      <c r="F60" s="58">
        <v>1.5</v>
      </c>
      <c r="G60" s="63">
        <f t="shared" si="9"/>
        <v>5</v>
      </c>
      <c r="H60" s="59">
        <f>IF(D60='基本（介護無）・単一'!$F$4,'基本（介護無）・単一'!$L$4,IF(D60='基本（介護無）・単一'!$F$5,'基本（介護無）・単一'!$L$5,IF(D60='基本（介護無）・単一'!$F$6,'基本（介護無）・単一'!$L$6,IF(D60='基本（介護無）・単一'!$F$7,'基本（介護無）・単一'!$L$7,IF(D60='基本（介護無）・単一'!$F$8,'基本（介護無）・単一'!$L$8,IF(D60='基本（介護無）・単一'!$F$9,'基本（介護無）・単一'!$L$9,IF(D60='基本（介護無）・単一'!$F$10,'基本（介護無）・単一'!$L$10)))))))</f>
        <v>551</v>
      </c>
      <c r="I60" s="244"/>
      <c r="J60" s="59">
        <f t="shared" si="10"/>
        <v>207</v>
      </c>
      <c r="K60" s="244"/>
      <c r="L60" s="59">
        <f t="shared" si="11"/>
        <v>810</v>
      </c>
      <c r="M60" s="60">
        <f t="shared" si="1"/>
        <v>9072</v>
      </c>
      <c r="N60" s="60">
        <f t="shared" si="2"/>
        <v>8877</v>
      </c>
      <c r="O60" s="60">
        <f t="shared" si="3"/>
        <v>8829</v>
      </c>
      <c r="P60" s="60">
        <f t="shared" si="4"/>
        <v>8683</v>
      </c>
      <c r="Q60" s="60">
        <f t="shared" si="5"/>
        <v>8586</v>
      </c>
      <c r="R60" s="60">
        <f t="shared" si="6"/>
        <v>8391</v>
      </c>
      <c r="S60" s="60">
        <f t="shared" si="7"/>
        <v>8245</v>
      </c>
      <c r="T60" s="60">
        <f t="shared" si="8"/>
        <v>8100</v>
      </c>
    </row>
    <row r="61" spans="1:20" ht="18" customHeight="1" x14ac:dyDescent="0.15">
      <c r="A61" s="53" t="s">
        <v>343</v>
      </c>
      <c r="B61" s="56" t="s">
        <v>495</v>
      </c>
      <c r="C61" s="87" t="s">
        <v>19</v>
      </c>
      <c r="D61" s="79">
        <v>3.5</v>
      </c>
      <c r="E61" s="80" t="s">
        <v>22</v>
      </c>
      <c r="F61" s="58">
        <v>2</v>
      </c>
      <c r="G61" s="63">
        <f t="shared" si="9"/>
        <v>5.5</v>
      </c>
      <c r="H61" s="59">
        <f>IF(D61='基本（介護無）・単一'!$F$4,'基本（介護無）・単一'!$L$4,IF(D61='基本（介護無）・単一'!$F$5,'基本（介護無）・単一'!$L$5,IF(D61='基本（介護無）・単一'!$F$6,'基本（介護無）・単一'!$L$6,IF(D61='基本（介護無）・単一'!$F$7,'基本（介護無）・単一'!$L$7,IF(D61='基本（介護無）・単一'!$F$8,'基本（介護無）・単一'!$L$8,IF(D61='基本（介護無）・単一'!$F$9,'基本（介護無）・単一'!$L$9,IF(D61='基本（介護無）・単一'!$F$10,'基本（介護無）・単一'!$L$10)))))))</f>
        <v>551</v>
      </c>
      <c r="I61" s="244"/>
      <c r="J61" s="59">
        <f t="shared" si="10"/>
        <v>276</v>
      </c>
      <c r="K61" s="244"/>
      <c r="L61" s="59">
        <f t="shared" si="11"/>
        <v>896</v>
      </c>
      <c r="M61" s="60">
        <f t="shared" si="1"/>
        <v>10035</v>
      </c>
      <c r="N61" s="60">
        <f t="shared" si="2"/>
        <v>9820</v>
      </c>
      <c r="O61" s="60">
        <f t="shared" si="3"/>
        <v>9766</v>
      </c>
      <c r="P61" s="60">
        <f t="shared" si="4"/>
        <v>9605</v>
      </c>
      <c r="Q61" s="60">
        <f t="shared" si="5"/>
        <v>9497</v>
      </c>
      <c r="R61" s="60">
        <f t="shared" si="6"/>
        <v>9282</v>
      </c>
      <c r="S61" s="60">
        <f t="shared" si="7"/>
        <v>9121</v>
      </c>
      <c r="T61" s="60">
        <f t="shared" si="8"/>
        <v>8960</v>
      </c>
    </row>
    <row r="62" spans="1:20" ht="18" customHeight="1" x14ac:dyDescent="0.15">
      <c r="A62" s="53" t="s">
        <v>347</v>
      </c>
      <c r="B62" s="56" t="s">
        <v>495</v>
      </c>
      <c r="C62" s="87" t="s">
        <v>19</v>
      </c>
      <c r="D62" s="79">
        <v>3.5</v>
      </c>
      <c r="E62" s="80" t="s">
        <v>22</v>
      </c>
      <c r="F62" s="58">
        <v>2.5</v>
      </c>
      <c r="G62" s="63">
        <f t="shared" si="9"/>
        <v>6</v>
      </c>
      <c r="H62" s="59">
        <f>IF(D62='基本（介護無）・単一'!$F$4,'基本（介護無）・単一'!$L$4,IF(D62='基本（介護無）・単一'!$F$5,'基本（介護無）・単一'!$L$5,IF(D62='基本（介護無）・単一'!$F$6,'基本（介護無）・単一'!$L$6,IF(D62='基本（介護無）・単一'!$F$7,'基本（介護無）・単一'!$L$7,IF(D62='基本（介護無）・単一'!$F$8,'基本（介護無）・単一'!$L$8,IF(D62='基本（介護無）・単一'!$F$9,'基本（介護無）・単一'!$L$9,IF(D62='基本（介護無）・単一'!$F$10,'基本（介護無）・単一'!$L$10)))))))</f>
        <v>551</v>
      </c>
      <c r="I62" s="244"/>
      <c r="J62" s="59">
        <f t="shared" si="10"/>
        <v>345</v>
      </c>
      <c r="K62" s="244"/>
      <c r="L62" s="59">
        <f t="shared" si="11"/>
        <v>982</v>
      </c>
      <c r="M62" s="60">
        <f t="shared" si="1"/>
        <v>10998</v>
      </c>
      <c r="N62" s="60">
        <f t="shared" si="2"/>
        <v>10762</v>
      </c>
      <c r="O62" s="60">
        <f t="shared" si="3"/>
        <v>10703</v>
      </c>
      <c r="P62" s="60">
        <f t="shared" si="4"/>
        <v>10527</v>
      </c>
      <c r="Q62" s="60">
        <f t="shared" si="5"/>
        <v>10409</v>
      </c>
      <c r="R62" s="60">
        <f t="shared" si="6"/>
        <v>10173</v>
      </c>
      <c r="S62" s="60">
        <f t="shared" si="7"/>
        <v>9996</v>
      </c>
      <c r="T62" s="60">
        <f t="shared" si="8"/>
        <v>9820</v>
      </c>
    </row>
    <row r="63" spans="1:20" ht="18" customHeight="1" x14ac:dyDescent="0.15">
      <c r="A63" s="53" t="s">
        <v>351</v>
      </c>
      <c r="B63" s="56" t="s">
        <v>495</v>
      </c>
      <c r="C63" s="87" t="s">
        <v>19</v>
      </c>
      <c r="D63" s="79">
        <v>3.5</v>
      </c>
      <c r="E63" s="80" t="s">
        <v>22</v>
      </c>
      <c r="F63" s="58">
        <v>3</v>
      </c>
      <c r="G63" s="63">
        <f t="shared" si="9"/>
        <v>6.5</v>
      </c>
      <c r="H63" s="59">
        <f>IF(D63='基本（介護無）・単一'!$F$4,'基本（介護無）・単一'!$L$4,IF(D63='基本（介護無）・単一'!$F$5,'基本（介護無）・単一'!$L$5,IF(D63='基本（介護無）・単一'!$F$6,'基本（介護無）・単一'!$L$6,IF(D63='基本（介護無）・単一'!$F$7,'基本（介護無）・単一'!$L$7,IF(D63='基本（介護無）・単一'!$F$8,'基本（介護無）・単一'!$L$8,IF(D63='基本（介護無）・単一'!$F$9,'基本（介護無）・単一'!$L$9,IF(D63='基本（介護無）・単一'!$F$10,'基本（介護無）・単一'!$L$10)))))))</f>
        <v>551</v>
      </c>
      <c r="I63" s="244"/>
      <c r="J63" s="59">
        <f t="shared" si="10"/>
        <v>414</v>
      </c>
      <c r="K63" s="244"/>
      <c r="L63" s="59">
        <f t="shared" si="11"/>
        <v>1069</v>
      </c>
      <c r="M63" s="60">
        <f t="shared" si="1"/>
        <v>11972</v>
      </c>
      <c r="N63" s="60">
        <f t="shared" si="2"/>
        <v>11716</v>
      </c>
      <c r="O63" s="60">
        <f t="shared" si="3"/>
        <v>11652</v>
      </c>
      <c r="P63" s="60">
        <f t="shared" si="4"/>
        <v>11459</v>
      </c>
      <c r="Q63" s="60">
        <f t="shared" si="5"/>
        <v>11331</v>
      </c>
      <c r="R63" s="60">
        <f t="shared" si="6"/>
        <v>11074</v>
      </c>
      <c r="S63" s="60">
        <f t="shared" si="7"/>
        <v>10882</v>
      </c>
      <c r="T63" s="60">
        <f t="shared" si="8"/>
        <v>10690</v>
      </c>
    </row>
    <row r="64" spans="1:20" ht="18" customHeight="1" x14ac:dyDescent="0.15">
      <c r="A64" s="53" t="s">
        <v>355</v>
      </c>
      <c r="B64" s="56" t="s">
        <v>495</v>
      </c>
      <c r="C64" s="87" t="s">
        <v>19</v>
      </c>
      <c r="D64" s="79">
        <v>3.5</v>
      </c>
      <c r="E64" s="80" t="s">
        <v>22</v>
      </c>
      <c r="F64" s="58">
        <v>3.5</v>
      </c>
      <c r="G64" s="63">
        <f t="shared" si="9"/>
        <v>7</v>
      </c>
      <c r="H64" s="59">
        <f>IF(D64='基本（介護無）・単一'!$F$4,'基本（介護無）・単一'!$L$4,IF(D64='基本（介護無）・単一'!$F$5,'基本（介護無）・単一'!$L$5,IF(D64='基本（介護無）・単一'!$F$6,'基本（介護無）・単一'!$L$6,IF(D64='基本（介護無）・単一'!$F$7,'基本（介護無）・単一'!$L$7,IF(D64='基本（介護無）・単一'!$F$8,'基本（介護無）・単一'!$L$8,IF(D64='基本（介護無）・単一'!$F$9,'基本（介護無）・単一'!$L$9,IF(D64='基本（介護無）・単一'!$F$10,'基本（介護無）・単一'!$L$10)))))))</f>
        <v>551</v>
      </c>
      <c r="I64" s="244"/>
      <c r="J64" s="59">
        <f t="shared" si="10"/>
        <v>483</v>
      </c>
      <c r="K64" s="244"/>
      <c r="L64" s="59">
        <f t="shared" si="11"/>
        <v>1155</v>
      </c>
      <c r="M64" s="60">
        <f t="shared" si="1"/>
        <v>12936</v>
      </c>
      <c r="N64" s="60">
        <f t="shared" si="2"/>
        <v>12658</v>
      </c>
      <c r="O64" s="60">
        <f t="shared" si="3"/>
        <v>12589</v>
      </c>
      <c r="P64" s="60">
        <f t="shared" si="4"/>
        <v>12381</v>
      </c>
      <c r="Q64" s="60">
        <f t="shared" si="5"/>
        <v>12243</v>
      </c>
      <c r="R64" s="60">
        <f t="shared" si="6"/>
        <v>11965</v>
      </c>
      <c r="S64" s="60">
        <f t="shared" si="7"/>
        <v>11757</v>
      </c>
      <c r="T64" s="60">
        <f t="shared" si="8"/>
        <v>11550</v>
      </c>
    </row>
    <row r="65" spans="1:20" ht="18" customHeight="1" x14ac:dyDescent="0.15">
      <c r="A65" s="53" t="s">
        <v>359</v>
      </c>
      <c r="B65" s="56" t="s">
        <v>495</v>
      </c>
      <c r="C65" s="87" t="s">
        <v>19</v>
      </c>
      <c r="D65" s="79">
        <v>3.5</v>
      </c>
      <c r="E65" s="80" t="s">
        <v>22</v>
      </c>
      <c r="F65" s="58">
        <v>4</v>
      </c>
      <c r="G65" s="63">
        <f t="shared" si="9"/>
        <v>7.5</v>
      </c>
      <c r="H65" s="59">
        <f>IF(D65='基本（介護無）・単一'!$F$4,'基本（介護無）・単一'!$L$4,IF(D65='基本（介護無）・単一'!$F$5,'基本（介護無）・単一'!$L$5,IF(D65='基本（介護無）・単一'!$F$6,'基本（介護無）・単一'!$L$6,IF(D65='基本（介護無）・単一'!$F$7,'基本（介護無）・単一'!$L$7,IF(D65='基本（介護無）・単一'!$F$8,'基本（介護無）・単一'!$L$8,IF(D65='基本（介護無）・単一'!$F$9,'基本（介護無）・単一'!$L$9,IF(D65='基本（介護無）・単一'!$F$10,'基本（介護無）・単一'!$L$10)))))))</f>
        <v>551</v>
      </c>
      <c r="I65" s="244"/>
      <c r="J65" s="59">
        <f t="shared" si="10"/>
        <v>552</v>
      </c>
      <c r="K65" s="244"/>
      <c r="L65" s="59">
        <f t="shared" si="11"/>
        <v>1241</v>
      </c>
      <c r="M65" s="60">
        <f t="shared" si="1"/>
        <v>13899</v>
      </c>
      <c r="N65" s="60">
        <f t="shared" si="2"/>
        <v>13601</v>
      </c>
      <c r="O65" s="60">
        <f t="shared" si="3"/>
        <v>13526</v>
      </c>
      <c r="P65" s="60">
        <f t="shared" si="4"/>
        <v>13303</v>
      </c>
      <c r="Q65" s="60">
        <f t="shared" si="5"/>
        <v>13154</v>
      </c>
      <c r="R65" s="60">
        <f t="shared" si="6"/>
        <v>12856</v>
      </c>
      <c r="S65" s="60">
        <f t="shared" si="7"/>
        <v>12633</v>
      </c>
      <c r="T65" s="60">
        <f t="shared" si="8"/>
        <v>12410</v>
      </c>
    </row>
    <row r="66" spans="1:20" ht="18" customHeight="1" x14ac:dyDescent="0.15">
      <c r="A66" s="53" t="s">
        <v>363</v>
      </c>
      <c r="B66" s="56" t="s">
        <v>495</v>
      </c>
      <c r="C66" s="87" t="s">
        <v>19</v>
      </c>
      <c r="D66" s="79">
        <v>3.5</v>
      </c>
      <c r="E66" s="80" t="s">
        <v>22</v>
      </c>
      <c r="F66" s="58">
        <v>4.5</v>
      </c>
      <c r="G66" s="63">
        <f t="shared" si="9"/>
        <v>8</v>
      </c>
      <c r="H66" s="59">
        <f>IF(D66='基本（介護無）・単一'!$F$4,'基本（介護無）・単一'!$L$4,IF(D66='基本（介護無）・単一'!$F$5,'基本（介護無）・単一'!$L$5,IF(D66='基本（介護無）・単一'!$F$6,'基本（介護無）・単一'!$L$6,IF(D66='基本（介護無）・単一'!$F$7,'基本（介護無）・単一'!$L$7,IF(D66='基本（介護無）・単一'!$F$8,'基本（介護無）・単一'!$L$8,IF(D66='基本（介護無）・単一'!$F$9,'基本（介護無）・単一'!$L$9,IF(D66='基本（介護無）・単一'!$F$10,'基本（介護無）・単一'!$L$10)))))))</f>
        <v>551</v>
      </c>
      <c r="I66" s="244"/>
      <c r="J66" s="59">
        <f t="shared" si="10"/>
        <v>621</v>
      </c>
      <c r="K66" s="244"/>
      <c r="L66" s="59">
        <f t="shared" si="11"/>
        <v>1327</v>
      </c>
      <c r="M66" s="60">
        <f t="shared" si="1"/>
        <v>14862</v>
      </c>
      <c r="N66" s="60">
        <f t="shared" si="2"/>
        <v>14543</v>
      </c>
      <c r="O66" s="60">
        <f t="shared" si="3"/>
        <v>14464</v>
      </c>
      <c r="P66" s="60">
        <f t="shared" si="4"/>
        <v>14225</v>
      </c>
      <c r="Q66" s="60">
        <f t="shared" si="5"/>
        <v>14066</v>
      </c>
      <c r="R66" s="60">
        <f t="shared" si="6"/>
        <v>13747</v>
      </c>
      <c r="S66" s="60">
        <f t="shared" si="7"/>
        <v>13508</v>
      </c>
      <c r="T66" s="60">
        <f t="shared" si="8"/>
        <v>13270</v>
      </c>
    </row>
    <row r="67" spans="1:20" ht="18" customHeight="1" x14ac:dyDescent="0.15">
      <c r="A67" s="53" t="s">
        <v>576</v>
      </c>
      <c r="B67" s="56" t="s">
        <v>495</v>
      </c>
      <c r="C67" s="87" t="s">
        <v>19</v>
      </c>
      <c r="D67" s="79">
        <v>4</v>
      </c>
      <c r="E67" s="80" t="s">
        <v>22</v>
      </c>
      <c r="F67" s="58">
        <v>0.5</v>
      </c>
      <c r="G67" s="63">
        <f t="shared" si="9"/>
        <v>4.5</v>
      </c>
      <c r="H67" s="59">
        <f>'基本（介護無）・単一'!L11</f>
        <v>620</v>
      </c>
      <c r="I67" s="244"/>
      <c r="J67" s="59">
        <f t="shared" si="10"/>
        <v>69</v>
      </c>
      <c r="K67" s="244"/>
      <c r="L67" s="59">
        <f t="shared" si="11"/>
        <v>706</v>
      </c>
      <c r="M67" s="60">
        <f t="shared" si="1"/>
        <v>7907</v>
      </c>
      <c r="N67" s="60">
        <f t="shared" si="2"/>
        <v>7737</v>
      </c>
      <c r="O67" s="60">
        <f t="shared" si="3"/>
        <v>7695</v>
      </c>
      <c r="P67" s="60">
        <f t="shared" si="4"/>
        <v>7568</v>
      </c>
      <c r="Q67" s="60">
        <f t="shared" si="5"/>
        <v>7483</v>
      </c>
      <c r="R67" s="60">
        <f t="shared" si="6"/>
        <v>7314</v>
      </c>
      <c r="S67" s="60">
        <f t="shared" si="7"/>
        <v>7187</v>
      </c>
      <c r="T67" s="60">
        <f t="shared" si="8"/>
        <v>7060</v>
      </c>
    </row>
    <row r="68" spans="1:20" ht="18" customHeight="1" x14ac:dyDescent="0.15">
      <c r="A68" s="53" t="s">
        <v>577</v>
      </c>
      <c r="B68" s="56" t="s">
        <v>495</v>
      </c>
      <c r="C68" s="87" t="s">
        <v>19</v>
      </c>
      <c r="D68" s="79">
        <v>4</v>
      </c>
      <c r="E68" s="80" t="s">
        <v>22</v>
      </c>
      <c r="F68" s="58">
        <v>1</v>
      </c>
      <c r="G68" s="63">
        <f t="shared" si="9"/>
        <v>5</v>
      </c>
      <c r="H68" s="59">
        <f t="shared" ref="H68:H75" si="12">$H$67</f>
        <v>620</v>
      </c>
      <c r="I68" s="244"/>
      <c r="J68" s="59">
        <f t="shared" si="10"/>
        <v>138</v>
      </c>
      <c r="K68" s="244"/>
      <c r="L68" s="59">
        <f t="shared" ref="L68:L99" si="13">ROUND(H68*(1+$I$4),0)+ROUND(J68*(1+$K$4),0)</f>
        <v>793</v>
      </c>
      <c r="M68" s="60">
        <f t="shared" si="1"/>
        <v>8881</v>
      </c>
      <c r="N68" s="60">
        <f t="shared" si="2"/>
        <v>8691</v>
      </c>
      <c r="O68" s="60">
        <f t="shared" si="3"/>
        <v>8643</v>
      </c>
      <c r="P68" s="60">
        <f t="shared" si="4"/>
        <v>8500</v>
      </c>
      <c r="Q68" s="60">
        <f t="shared" si="5"/>
        <v>8405</v>
      </c>
      <c r="R68" s="60">
        <f t="shared" si="6"/>
        <v>8215</v>
      </c>
      <c r="S68" s="60">
        <f t="shared" si="7"/>
        <v>8072</v>
      </c>
      <c r="T68" s="60">
        <f t="shared" si="8"/>
        <v>7930</v>
      </c>
    </row>
    <row r="69" spans="1:20" ht="18" customHeight="1" x14ac:dyDescent="0.15">
      <c r="A69" s="53" t="s">
        <v>578</v>
      </c>
      <c r="B69" s="56" t="s">
        <v>495</v>
      </c>
      <c r="C69" s="87" t="s">
        <v>19</v>
      </c>
      <c r="D69" s="79">
        <v>4</v>
      </c>
      <c r="E69" s="80" t="s">
        <v>22</v>
      </c>
      <c r="F69" s="58">
        <v>1.5</v>
      </c>
      <c r="G69" s="63">
        <f t="shared" ref="G69:G132" si="14">D69+F69</f>
        <v>5.5</v>
      </c>
      <c r="H69" s="59">
        <f t="shared" si="12"/>
        <v>620</v>
      </c>
      <c r="I69" s="244"/>
      <c r="J69" s="59">
        <f t="shared" si="10"/>
        <v>207</v>
      </c>
      <c r="K69" s="244"/>
      <c r="L69" s="59">
        <f t="shared" si="13"/>
        <v>879</v>
      </c>
      <c r="M69" s="60">
        <f t="shared" si="1"/>
        <v>9844</v>
      </c>
      <c r="N69" s="60">
        <f t="shared" si="2"/>
        <v>9633</v>
      </c>
      <c r="O69" s="60">
        <f t="shared" si="3"/>
        <v>9581</v>
      </c>
      <c r="P69" s="60">
        <f t="shared" si="4"/>
        <v>9422</v>
      </c>
      <c r="Q69" s="60">
        <f t="shared" si="5"/>
        <v>9317</v>
      </c>
      <c r="R69" s="60">
        <f t="shared" si="6"/>
        <v>9106</v>
      </c>
      <c r="S69" s="60">
        <f t="shared" si="7"/>
        <v>8948</v>
      </c>
      <c r="T69" s="60">
        <f t="shared" si="8"/>
        <v>8790</v>
      </c>
    </row>
    <row r="70" spans="1:20" ht="18" customHeight="1" x14ac:dyDescent="0.15">
      <c r="A70" s="53" t="s">
        <v>579</v>
      </c>
      <c r="B70" s="56" t="s">
        <v>495</v>
      </c>
      <c r="C70" s="87" t="s">
        <v>19</v>
      </c>
      <c r="D70" s="79">
        <v>4</v>
      </c>
      <c r="E70" s="80" t="s">
        <v>22</v>
      </c>
      <c r="F70" s="58">
        <v>2</v>
      </c>
      <c r="G70" s="63">
        <f t="shared" si="14"/>
        <v>6</v>
      </c>
      <c r="H70" s="59">
        <f t="shared" si="12"/>
        <v>620</v>
      </c>
      <c r="I70" s="244"/>
      <c r="J70" s="59">
        <f t="shared" si="10"/>
        <v>276</v>
      </c>
      <c r="K70" s="244"/>
      <c r="L70" s="59">
        <f t="shared" si="13"/>
        <v>965</v>
      </c>
      <c r="M70" s="60">
        <f t="shared" si="1"/>
        <v>10808</v>
      </c>
      <c r="N70" s="60">
        <f t="shared" si="2"/>
        <v>10576</v>
      </c>
      <c r="O70" s="60">
        <f t="shared" si="3"/>
        <v>10518</v>
      </c>
      <c r="P70" s="60">
        <f t="shared" si="4"/>
        <v>10344</v>
      </c>
      <c r="Q70" s="60">
        <f t="shared" si="5"/>
        <v>10229</v>
      </c>
      <c r="R70" s="60">
        <f t="shared" si="6"/>
        <v>9997</v>
      </c>
      <c r="S70" s="60">
        <f t="shared" si="7"/>
        <v>9823</v>
      </c>
      <c r="T70" s="60">
        <f t="shared" si="8"/>
        <v>9650</v>
      </c>
    </row>
    <row r="71" spans="1:20" ht="18" customHeight="1" x14ac:dyDescent="0.15">
      <c r="A71" s="53" t="s">
        <v>580</v>
      </c>
      <c r="B71" s="56" t="s">
        <v>495</v>
      </c>
      <c r="C71" s="87" t="s">
        <v>19</v>
      </c>
      <c r="D71" s="79">
        <v>4</v>
      </c>
      <c r="E71" s="80" t="s">
        <v>22</v>
      </c>
      <c r="F71" s="58">
        <v>2.5</v>
      </c>
      <c r="G71" s="63">
        <f t="shared" si="14"/>
        <v>6.5</v>
      </c>
      <c r="H71" s="59">
        <f t="shared" si="12"/>
        <v>620</v>
      </c>
      <c r="I71" s="244"/>
      <c r="J71" s="59">
        <f t="shared" si="10"/>
        <v>345</v>
      </c>
      <c r="K71" s="244"/>
      <c r="L71" s="59">
        <f t="shared" si="13"/>
        <v>1051</v>
      </c>
      <c r="M71" s="60">
        <f t="shared" si="1"/>
        <v>11771</v>
      </c>
      <c r="N71" s="60">
        <f t="shared" si="2"/>
        <v>11518</v>
      </c>
      <c r="O71" s="60">
        <f t="shared" si="3"/>
        <v>11455</v>
      </c>
      <c r="P71" s="60">
        <f t="shared" si="4"/>
        <v>11266</v>
      </c>
      <c r="Q71" s="60">
        <f t="shared" si="5"/>
        <v>11140</v>
      </c>
      <c r="R71" s="60">
        <f t="shared" si="6"/>
        <v>10888</v>
      </c>
      <c r="S71" s="60">
        <f t="shared" si="7"/>
        <v>10699</v>
      </c>
      <c r="T71" s="60">
        <f t="shared" si="8"/>
        <v>10510</v>
      </c>
    </row>
    <row r="72" spans="1:20" ht="18" customHeight="1" x14ac:dyDescent="0.15">
      <c r="A72" s="53" t="s">
        <v>581</v>
      </c>
      <c r="B72" s="56" t="s">
        <v>495</v>
      </c>
      <c r="C72" s="87" t="s">
        <v>19</v>
      </c>
      <c r="D72" s="79">
        <v>4</v>
      </c>
      <c r="E72" s="80" t="s">
        <v>22</v>
      </c>
      <c r="F72" s="58">
        <v>3</v>
      </c>
      <c r="G72" s="63">
        <f t="shared" si="14"/>
        <v>7</v>
      </c>
      <c r="H72" s="59">
        <f t="shared" si="12"/>
        <v>620</v>
      </c>
      <c r="I72" s="244"/>
      <c r="J72" s="59">
        <f t="shared" si="10"/>
        <v>414</v>
      </c>
      <c r="K72" s="244"/>
      <c r="L72" s="59">
        <f t="shared" si="13"/>
        <v>1138</v>
      </c>
      <c r="M72" s="60">
        <f t="shared" si="1"/>
        <v>12745</v>
      </c>
      <c r="N72" s="60">
        <f t="shared" si="2"/>
        <v>12472</v>
      </c>
      <c r="O72" s="60">
        <f t="shared" si="3"/>
        <v>12404</v>
      </c>
      <c r="P72" s="60">
        <f t="shared" si="4"/>
        <v>12199</v>
      </c>
      <c r="Q72" s="60">
        <f t="shared" si="5"/>
        <v>12062</v>
      </c>
      <c r="R72" s="60">
        <f t="shared" si="6"/>
        <v>11789</v>
      </c>
      <c r="S72" s="60">
        <f t="shared" si="7"/>
        <v>11584</v>
      </c>
      <c r="T72" s="60">
        <f t="shared" si="8"/>
        <v>11380</v>
      </c>
    </row>
    <row r="73" spans="1:20" ht="18" customHeight="1" x14ac:dyDescent="0.15">
      <c r="A73" s="53" t="s">
        <v>582</v>
      </c>
      <c r="B73" s="56" t="s">
        <v>495</v>
      </c>
      <c r="C73" s="87" t="s">
        <v>19</v>
      </c>
      <c r="D73" s="79">
        <v>4</v>
      </c>
      <c r="E73" s="80" t="s">
        <v>22</v>
      </c>
      <c r="F73" s="58">
        <v>3.5</v>
      </c>
      <c r="G73" s="63">
        <f t="shared" si="14"/>
        <v>7.5</v>
      </c>
      <c r="H73" s="59">
        <f t="shared" si="12"/>
        <v>620</v>
      </c>
      <c r="I73" s="244"/>
      <c r="J73" s="59">
        <f t="shared" si="10"/>
        <v>483</v>
      </c>
      <c r="K73" s="244"/>
      <c r="L73" s="59">
        <f t="shared" si="13"/>
        <v>1224</v>
      </c>
      <c r="M73" s="60">
        <f t="shared" si="1"/>
        <v>13708</v>
      </c>
      <c r="N73" s="60">
        <f t="shared" si="2"/>
        <v>13415</v>
      </c>
      <c r="O73" s="60">
        <f t="shared" si="3"/>
        <v>13341</v>
      </c>
      <c r="P73" s="60">
        <f t="shared" si="4"/>
        <v>13121</v>
      </c>
      <c r="Q73" s="60">
        <f t="shared" si="5"/>
        <v>12974</v>
      </c>
      <c r="R73" s="60">
        <f t="shared" si="6"/>
        <v>12680</v>
      </c>
      <c r="S73" s="60">
        <f t="shared" si="7"/>
        <v>12460</v>
      </c>
      <c r="T73" s="60">
        <f t="shared" si="8"/>
        <v>12240</v>
      </c>
    </row>
    <row r="74" spans="1:20" ht="18" customHeight="1" x14ac:dyDescent="0.15">
      <c r="A74" s="53" t="s">
        <v>583</v>
      </c>
      <c r="B74" s="56" t="s">
        <v>495</v>
      </c>
      <c r="C74" s="87" t="s">
        <v>19</v>
      </c>
      <c r="D74" s="79">
        <v>4</v>
      </c>
      <c r="E74" s="80" t="s">
        <v>22</v>
      </c>
      <c r="F74" s="58">
        <v>4</v>
      </c>
      <c r="G74" s="63">
        <f t="shared" si="14"/>
        <v>8</v>
      </c>
      <c r="H74" s="59">
        <f t="shared" si="12"/>
        <v>620</v>
      </c>
      <c r="I74" s="244"/>
      <c r="J74" s="59">
        <f t="shared" si="10"/>
        <v>552</v>
      </c>
      <c r="K74" s="244"/>
      <c r="L74" s="59">
        <f t="shared" si="13"/>
        <v>1310</v>
      </c>
      <c r="M74" s="60">
        <f t="shared" si="1"/>
        <v>14672</v>
      </c>
      <c r="N74" s="60">
        <f t="shared" si="2"/>
        <v>14357</v>
      </c>
      <c r="O74" s="60">
        <f t="shared" si="3"/>
        <v>14279</v>
      </c>
      <c r="P74" s="60">
        <f t="shared" si="4"/>
        <v>14043</v>
      </c>
      <c r="Q74" s="60">
        <f t="shared" si="5"/>
        <v>13886</v>
      </c>
      <c r="R74" s="60">
        <f t="shared" si="6"/>
        <v>13571</v>
      </c>
      <c r="S74" s="60">
        <f t="shared" si="7"/>
        <v>13335</v>
      </c>
      <c r="T74" s="60">
        <f t="shared" si="8"/>
        <v>13100</v>
      </c>
    </row>
    <row r="75" spans="1:20" ht="18" customHeight="1" x14ac:dyDescent="0.15">
      <c r="A75" s="53" t="s">
        <v>584</v>
      </c>
      <c r="B75" s="56" t="s">
        <v>495</v>
      </c>
      <c r="C75" s="87" t="s">
        <v>19</v>
      </c>
      <c r="D75" s="79">
        <v>4</v>
      </c>
      <c r="E75" s="80" t="s">
        <v>22</v>
      </c>
      <c r="F75" s="58">
        <v>4.5</v>
      </c>
      <c r="G75" s="63">
        <f t="shared" si="14"/>
        <v>8.5</v>
      </c>
      <c r="H75" s="59">
        <f t="shared" si="12"/>
        <v>620</v>
      </c>
      <c r="I75" s="244"/>
      <c r="J75" s="59">
        <f t="shared" si="10"/>
        <v>621</v>
      </c>
      <c r="K75" s="244"/>
      <c r="L75" s="59">
        <f t="shared" si="13"/>
        <v>1396</v>
      </c>
      <c r="M75" s="60">
        <f t="shared" si="1"/>
        <v>15635</v>
      </c>
      <c r="N75" s="60">
        <f t="shared" si="2"/>
        <v>15300</v>
      </c>
      <c r="O75" s="60">
        <f t="shared" si="3"/>
        <v>15216</v>
      </c>
      <c r="P75" s="60">
        <f t="shared" si="4"/>
        <v>14965</v>
      </c>
      <c r="Q75" s="60">
        <f t="shared" si="5"/>
        <v>14797</v>
      </c>
      <c r="R75" s="60">
        <f t="shared" si="6"/>
        <v>14462</v>
      </c>
      <c r="S75" s="60">
        <f t="shared" si="7"/>
        <v>14211</v>
      </c>
      <c r="T75" s="60">
        <f t="shared" si="8"/>
        <v>13960</v>
      </c>
    </row>
    <row r="76" spans="1:20" ht="18" customHeight="1" x14ac:dyDescent="0.15">
      <c r="A76" s="53" t="s">
        <v>376</v>
      </c>
      <c r="B76" s="56" t="s">
        <v>495</v>
      </c>
      <c r="C76" s="87" t="s">
        <v>19</v>
      </c>
      <c r="D76" s="79">
        <v>4.5</v>
      </c>
      <c r="E76" s="80" t="s">
        <v>22</v>
      </c>
      <c r="F76" s="58">
        <v>0.5</v>
      </c>
      <c r="G76" s="63">
        <f t="shared" si="14"/>
        <v>5</v>
      </c>
      <c r="H76" s="59">
        <f>'基本（介護無）・単一'!L12</f>
        <v>689</v>
      </c>
      <c r="I76" s="244"/>
      <c r="J76" s="59">
        <f t="shared" si="10"/>
        <v>69</v>
      </c>
      <c r="K76" s="244"/>
      <c r="L76" s="59">
        <f t="shared" si="13"/>
        <v>775</v>
      </c>
      <c r="M76" s="60">
        <f t="shared" si="1"/>
        <v>8680</v>
      </c>
      <c r="N76" s="60">
        <f t="shared" si="2"/>
        <v>8494</v>
      </c>
      <c r="O76" s="60">
        <f t="shared" si="3"/>
        <v>8447</v>
      </c>
      <c r="P76" s="60">
        <f t="shared" si="4"/>
        <v>8308</v>
      </c>
      <c r="Q76" s="60">
        <f t="shared" si="5"/>
        <v>8215</v>
      </c>
      <c r="R76" s="60">
        <f t="shared" si="6"/>
        <v>8029</v>
      </c>
      <c r="S76" s="60">
        <f t="shared" si="7"/>
        <v>7889</v>
      </c>
      <c r="T76" s="60">
        <f t="shared" si="8"/>
        <v>7750</v>
      </c>
    </row>
    <row r="77" spans="1:20" ht="18" customHeight="1" x14ac:dyDescent="0.15">
      <c r="A77" s="53" t="s">
        <v>378</v>
      </c>
      <c r="B77" s="56" t="s">
        <v>495</v>
      </c>
      <c r="C77" s="87" t="s">
        <v>19</v>
      </c>
      <c r="D77" s="79">
        <v>4.5</v>
      </c>
      <c r="E77" s="80" t="s">
        <v>22</v>
      </c>
      <c r="F77" s="58">
        <v>1</v>
      </c>
      <c r="G77" s="63">
        <f t="shared" si="14"/>
        <v>5.5</v>
      </c>
      <c r="H77" s="59">
        <f t="shared" ref="H77:H84" si="15">$H$76</f>
        <v>689</v>
      </c>
      <c r="I77" s="244"/>
      <c r="J77" s="59">
        <f t="shared" si="10"/>
        <v>138</v>
      </c>
      <c r="K77" s="244"/>
      <c r="L77" s="59">
        <f t="shared" si="13"/>
        <v>862</v>
      </c>
      <c r="M77" s="60">
        <f t="shared" si="1"/>
        <v>9654</v>
      </c>
      <c r="N77" s="60">
        <f t="shared" si="2"/>
        <v>9447</v>
      </c>
      <c r="O77" s="60">
        <f t="shared" si="3"/>
        <v>9395</v>
      </c>
      <c r="P77" s="60">
        <f t="shared" si="4"/>
        <v>9240</v>
      </c>
      <c r="Q77" s="60">
        <f t="shared" si="5"/>
        <v>9137</v>
      </c>
      <c r="R77" s="60">
        <f t="shared" si="6"/>
        <v>8930</v>
      </c>
      <c r="S77" s="60">
        <f t="shared" si="7"/>
        <v>8775</v>
      </c>
      <c r="T77" s="60">
        <f t="shared" si="8"/>
        <v>8620</v>
      </c>
    </row>
    <row r="78" spans="1:20" ht="18" customHeight="1" x14ac:dyDescent="0.15">
      <c r="A78" s="53" t="s">
        <v>380</v>
      </c>
      <c r="B78" s="56" t="s">
        <v>495</v>
      </c>
      <c r="C78" s="87" t="s">
        <v>19</v>
      </c>
      <c r="D78" s="79">
        <v>4.5</v>
      </c>
      <c r="E78" s="80" t="s">
        <v>22</v>
      </c>
      <c r="F78" s="58">
        <v>1.5</v>
      </c>
      <c r="G78" s="63">
        <f t="shared" si="14"/>
        <v>6</v>
      </c>
      <c r="H78" s="59">
        <f t="shared" si="15"/>
        <v>689</v>
      </c>
      <c r="I78" s="244"/>
      <c r="J78" s="59">
        <f t="shared" si="10"/>
        <v>207</v>
      </c>
      <c r="K78" s="244"/>
      <c r="L78" s="59">
        <f t="shared" si="13"/>
        <v>948</v>
      </c>
      <c r="M78" s="60">
        <f t="shared" si="1"/>
        <v>10617</v>
      </c>
      <c r="N78" s="60">
        <f t="shared" si="2"/>
        <v>10390</v>
      </c>
      <c r="O78" s="60">
        <f t="shared" si="3"/>
        <v>10333</v>
      </c>
      <c r="P78" s="60">
        <f t="shared" si="4"/>
        <v>10162</v>
      </c>
      <c r="Q78" s="60">
        <f t="shared" si="5"/>
        <v>10048</v>
      </c>
      <c r="R78" s="60">
        <f t="shared" si="6"/>
        <v>9821</v>
      </c>
      <c r="S78" s="60">
        <f t="shared" si="7"/>
        <v>9650</v>
      </c>
      <c r="T78" s="60">
        <f t="shared" si="8"/>
        <v>9480</v>
      </c>
    </row>
    <row r="79" spans="1:20" ht="18" customHeight="1" x14ac:dyDescent="0.15">
      <c r="A79" s="53" t="s">
        <v>382</v>
      </c>
      <c r="B79" s="56" t="s">
        <v>495</v>
      </c>
      <c r="C79" s="87" t="s">
        <v>19</v>
      </c>
      <c r="D79" s="79">
        <v>4.5</v>
      </c>
      <c r="E79" s="80" t="s">
        <v>22</v>
      </c>
      <c r="F79" s="58">
        <v>2</v>
      </c>
      <c r="G79" s="63">
        <f t="shared" si="14"/>
        <v>6.5</v>
      </c>
      <c r="H79" s="59">
        <f t="shared" si="15"/>
        <v>689</v>
      </c>
      <c r="I79" s="244"/>
      <c r="J79" s="59">
        <f t="shared" si="10"/>
        <v>276</v>
      </c>
      <c r="K79" s="244"/>
      <c r="L79" s="59">
        <f t="shared" si="13"/>
        <v>1034</v>
      </c>
      <c r="M79" s="60">
        <f t="shared" si="1"/>
        <v>11580</v>
      </c>
      <c r="N79" s="60">
        <f t="shared" si="2"/>
        <v>11332</v>
      </c>
      <c r="O79" s="60">
        <f t="shared" si="3"/>
        <v>11270</v>
      </c>
      <c r="P79" s="60">
        <f t="shared" si="4"/>
        <v>11084</v>
      </c>
      <c r="Q79" s="60">
        <f t="shared" si="5"/>
        <v>10960</v>
      </c>
      <c r="R79" s="60">
        <f t="shared" si="6"/>
        <v>10712</v>
      </c>
      <c r="S79" s="60">
        <f t="shared" si="7"/>
        <v>10526</v>
      </c>
      <c r="T79" s="60">
        <f t="shared" si="8"/>
        <v>10340</v>
      </c>
    </row>
    <row r="80" spans="1:20" ht="18" customHeight="1" x14ac:dyDescent="0.15">
      <c r="A80" s="53" t="s">
        <v>384</v>
      </c>
      <c r="B80" s="56" t="s">
        <v>495</v>
      </c>
      <c r="C80" s="87" t="s">
        <v>19</v>
      </c>
      <c r="D80" s="79">
        <v>4.5</v>
      </c>
      <c r="E80" s="80" t="s">
        <v>22</v>
      </c>
      <c r="F80" s="58">
        <v>2.5</v>
      </c>
      <c r="G80" s="63">
        <f t="shared" si="14"/>
        <v>7</v>
      </c>
      <c r="H80" s="59">
        <f t="shared" si="15"/>
        <v>689</v>
      </c>
      <c r="I80" s="244"/>
      <c r="J80" s="59">
        <f t="shared" si="10"/>
        <v>345</v>
      </c>
      <c r="K80" s="244"/>
      <c r="L80" s="59">
        <f t="shared" si="13"/>
        <v>1120</v>
      </c>
      <c r="M80" s="60">
        <f t="shared" si="1"/>
        <v>12544</v>
      </c>
      <c r="N80" s="60">
        <f t="shared" si="2"/>
        <v>12275</v>
      </c>
      <c r="O80" s="60">
        <f t="shared" si="3"/>
        <v>12208</v>
      </c>
      <c r="P80" s="60">
        <f t="shared" si="4"/>
        <v>12006</v>
      </c>
      <c r="Q80" s="60">
        <f t="shared" si="5"/>
        <v>11872</v>
      </c>
      <c r="R80" s="60">
        <f t="shared" si="6"/>
        <v>11603</v>
      </c>
      <c r="S80" s="60">
        <f t="shared" si="7"/>
        <v>11401</v>
      </c>
      <c r="T80" s="60">
        <f t="shared" si="8"/>
        <v>11200</v>
      </c>
    </row>
    <row r="81" spans="1:20" ht="18" customHeight="1" x14ac:dyDescent="0.15">
      <c r="A81" s="53" t="s">
        <v>386</v>
      </c>
      <c r="B81" s="56" t="s">
        <v>495</v>
      </c>
      <c r="C81" s="87" t="s">
        <v>19</v>
      </c>
      <c r="D81" s="79">
        <v>4.5</v>
      </c>
      <c r="E81" s="80" t="s">
        <v>22</v>
      </c>
      <c r="F81" s="58">
        <v>3</v>
      </c>
      <c r="G81" s="63">
        <f t="shared" si="14"/>
        <v>7.5</v>
      </c>
      <c r="H81" s="59">
        <f t="shared" si="15"/>
        <v>689</v>
      </c>
      <c r="I81" s="244"/>
      <c r="J81" s="59">
        <f t="shared" si="10"/>
        <v>414</v>
      </c>
      <c r="K81" s="244"/>
      <c r="L81" s="59">
        <f t="shared" si="13"/>
        <v>1207</v>
      </c>
      <c r="M81" s="60">
        <f t="shared" si="1"/>
        <v>13518</v>
      </c>
      <c r="N81" s="60">
        <f t="shared" si="2"/>
        <v>13228</v>
      </c>
      <c r="O81" s="60">
        <f t="shared" si="3"/>
        <v>13156</v>
      </c>
      <c r="P81" s="60">
        <f t="shared" si="4"/>
        <v>12939</v>
      </c>
      <c r="Q81" s="60">
        <f t="shared" si="5"/>
        <v>12794</v>
      </c>
      <c r="R81" s="60">
        <f t="shared" si="6"/>
        <v>12504</v>
      </c>
      <c r="S81" s="60">
        <f t="shared" si="7"/>
        <v>12287</v>
      </c>
      <c r="T81" s="60">
        <f t="shared" si="8"/>
        <v>12070</v>
      </c>
    </row>
    <row r="82" spans="1:20" ht="18" customHeight="1" x14ac:dyDescent="0.15">
      <c r="A82" s="53" t="s">
        <v>388</v>
      </c>
      <c r="B82" s="56" t="s">
        <v>495</v>
      </c>
      <c r="C82" s="87" t="s">
        <v>19</v>
      </c>
      <c r="D82" s="79">
        <v>4.5</v>
      </c>
      <c r="E82" s="80" t="s">
        <v>22</v>
      </c>
      <c r="F82" s="58">
        <v>3.5</v>
      </c>
      <c r="G82" s="63">
        <f t="shared" si="14"/>
        <v>8</v>
      </c>
      <c r="H82" s="59">
        <f t="shared" si="15"/>
        <v>689</v>
      </c>
      <c r="I82" s="244"/>
      <c r="J82" s="59">
        <f t="shared" si="10"/>
        <v>483</v>
      </c>
      <c r="K82" s="244"/>
      <c r="L82" s="59">
        <f t="shared" si="13"/>
        <v>1293</v>
      </c>
      <c r="M82" s="60">
        <f t="shared" si="1"/>
        <v>14481</v>
      </c>
      <c r="N82" s="60">
        <f t="shared" si="2"/>
        <v>14171</v>
      </c>
      <c r="O82" s="60">
        <f t="shared" si="3"/>
        <v>14093</v>
      </c>
      <c r="P82" s="60">
        <f t="shared" si="4"/>
        <v>13860</v>
      </c>
      <c r="Q82" s="60">
        <f t="shared" si="5"/>
        <v>13705</v>
      </c>
      <c r="R82" s="60">
        <f t="shared" si="6"/>
        <v>13395</v>
      </c>
      <c r="S82" s="60">
        <f t="shared" si="7"/>
        <v>13162</v>
      </c>
      <c r="T82" s="60">
        <f t="shared" si="8"/>
        <v>12930</v>
      </c>
    </row>
    <row r="83" spans="1:20" ht="18" customHeight="1" x14ac:dyDescent="0.15">
      <c r="A83" s="53" t="s">
        <v>390</v>
      </c>
      <c r="B83" s="56" t="s">
        <v>495</v>
      </c>
      <c r="C83" s="87" t="s">
        <v>19</v>
      </c>
      <c r="D83" s="79">
        <v>4.5</v>
      </c>
      <c r="E83" s="80" t="s">
        <v>22</v>
      </c>
      <c r="F83" s="58">
        <v>4</v>
      </c>
      <c r="G83" s="63">
        <f t="shared" si="14"/>
        <v>8.5</v>
      </c>
      <c r="H83" s="59">
        <f t="shared" si="15"/>
        <v>689</v>
      </c>
      <c r="I83" s="244"/>
      <c r="J83" s="59">
        <f t="shared" si="10"/>
        <v>552</v>
      </c>
      <c r="K83" s="244"/>
      <c r="L83" s="59">
        <f t="shared" si="13"/>
        <v>1379</v>
      </c>
      <c r="M83" s="60">
        <f t="shared" si="1"/>
        <v>15444</v>
      </c>
      <c r="N83" s="60">
        <f t="shared" si="2"/>
        <v>15113</v>
      </c>
      <c r="O83" s="60">
        <f t="shared" si="3"/>
        <v>15031</v>
      </c>
      <c r="P83" s="60">
        <f t="shared" si="4"/>
        <v>14782</v>
      </c>
      <c r="Q83" s="60">
        <f t="shared" si="5"/>
        <v>14617</v>
      </c>
      <c r="R83" s="60">
        <f t="shared" si="6"/>
        <v>14286</v>
      </c>
      <c r="S83" s="60">
        <f t="shared" si="7"/>
        <v>14038</v>
      </c>
      <c r="T83" s="60">
        <f t="shared" si="8"/>
        <v>13790</v>
      </c>
    </row>
    <row r="84" spans="1:20" ht="18" customHeight="1" x14ac:dyDescent="0.15">
      <c r="A84" s="53" t="s">
        <v>392</v>
      </c>
      <c r="B84" s="56" t="s">
        <v>495</v>
      </c>
      <c r="C84" s="87" t="s">
        <v>19</v>
      </c>
      <c r="D84" s="79">
        <v>4.5</v>
      </c>
      <c r="E84" s="80" t="s">
        <v>22</v>
      </c>
      <c r="F84" s="58">
        <v>4.5</v>
      </c>
      <c r="G84" s="63">
        <f t="shared" si="14"/>
        <v>9</v>
      </c>
      <c r="H84" s="59">
        <f t="shared" si="15"/>
        <v>689</v>
      </c>
      <c r="I84" s="244"/>
      <c r="J84" s="59">
        <f t="shared" si="10"/>
        <v>621</v>
      </c>
      <c r="K84" s="244"/>
      <c r="L84" s="59">
        <f t="shared" si="13"/>
        <v>1465</v>
      </c>
      <c r="M84" s="60">
        <f t="shared" si="1"/>
        <v>16408</v>
      </c>
      <c r="N84" s="60">
        <f t="shared" si="2"/>
        <v>16056</v>
      </c>
      <c r="O84" s="60">
        <f t="shared" si="3"/>
        <v>15968</v>
      </c>
      <c r="P84" s="60">
        <f t="shared" si="4"/>
        <v>15704</v>
      </c>
      <c r="Q84" s="60">
        <f t="shared" si="5"/>
        <v>15529</v>
      </c>
      <c r="R84" s="60">
        <f t="shared" si="6"/>
        <v>15177</v>
      </c>
      <c r="S84" s="60">
        <f t="shared" si="7"/>
        <v>14913</v>
      </c>
      <c r="T84" s="60">
        <f t="shared" si="8"/>
        <v>14650</v>
      </c>
    </row>
    <row r="85" spans="1:20" ht="18" customHeight="1" x14ac:dyDescent="0.15">
      <c r="A85" s="53" t="s">
        <v>585</v>
      </c>
      <c r="B85" s="56" t="s">
        <v>495</v>
      </c>
      <c r="C85" s="87" t="s">
        <v>19</v>
      </c>
      <c r="D85" s="79">
        <v>5</v>
      </c>
      <c r="E85" s="80" t="s">
        <v>22</v>
      </c>
      <c r="F85" s="58">
        <v>0.5</v>
      </c>
      <c r="G85" s="63">
        <f t="shared" si="14"/>
        <v>5.5</v>
      </c>
      <c r="H85" s="59">
        <f>'基本（介護無）・単一'!L13</f>
        <v>758</v>
      </c>
      <c r="I85" s="244"/>
      <c r="J85" s="59">
        <f t="shared" si="10"/>
        <v>69</v>
      </c>
      <c r="K85" s="244"/>
      <c r="L85" s="59">
        <f t="shared" si="13"/>
        <v>844</v>
      </c>
      <c r="M85" s="60">
        <f t="shared" si="1"/>
        <v>9452</v>
      </c>
      <c r="N85" s="60">
        <f t="shared" si="2"/>
        <v>9250</v>
      </c>
      <c r="O85" s="60">
        <f t="shared" si="3"/>
        <v>9199</v>
      </c>
      <c r="P85" s="60">
        <f t="shared" si="4"/>
        <v>9047</v>
      </c>
      <c r="Q85" s="60">
        <f t="shared" si="5"/>
        <v>8946</v>
      </c>
      <c r="R85" s="60">
        <f t="shared" si="6"/>
        <v>8743</v>
      </c>
      <c r="S85" s="60">
        <f t="shared" si="7"/>
        <v>8591</v>
      </c>
      <c r="T85" s="60">
        <f t="shared" si="8"/>
        <v>8440</v>
      </c>
    </row>
    <row r="86" spans="1:20" ht="18" customHeight="1" x14ac:dyDescent="0.15">
      <c r="A86" s="53" t="s">
        <v>586</v>
      </c>
      <c r="B86" s="56" t="s">
        <v>495</v>
      </c>
      <c r="C86" s="87" t="s">
        <v>19</v>
      </c>
      <c r="D86" s="79">
        <v>5</v>
      </c>
      <c r="E86" s="80" t="s">
        <v>22</v>
      </c>
      <c r="F86" s="58">
        <v>1</v>
      </c>
      <c r="G86" s="63">
        <f t="shared" si="14"/>
        <v>6</v>
      </c>
      <c r="H86" s="59">
        <f t="shared" ref="H86:H93" si="16">$H$85</f>
        <v>758</v>
      </c>
      <c r="I86" s="244"/>
      <c r="J86" s="59">
        <f t="shared" si="10"/>
        <v>138</v>
      </c>
      <c r="K86" s="244"/>
      <c r="L86" s="59">
        <f t="shared" si="13"/>
        <v>931</v>
      </c>
      <c r="M86" s="60">
        <f t="shared" si="1"/>
        <v>10427</v>
      </c>
      <c r="N86" s="60">
        <f t="shared" si="2"/>
        <v>10203</v>
      </c>
      <c r="O86" s="60">
        <f t="shared" si="3"/>
        <v>10147</v>
      </c>
      <c r="P86" s="60">
        <f t="shared" si="4"/>
        <v>9980</v>
      </c>
      <c r="Q86" s="60">
        <f t="shared" si="5"/>
        <v>9868</v>
      </c>
      <c r="R86" s="60">
        <f t="shared" si="6"/>
        <v>9645</v>
      </c>
      <c r="S86" s="60">
        <f t="shared" si="7"/>
        <v>9477</v>
      </c>
      <c r="T86" s="60">
        <f t="shared" si="8"/>
        <v>9310</v>
      </c>
    </row>
    <row r="87" spans="1:20" ht="18" customHeight="1" x14ac:dyDescent="0.15">
      <c r="A87" s="53" t="s">
        <v>587</v>
      </c>
      <c r="B87" s="56" t="s">
        <v>495</v>
      </c>
      <c r="C87" s="87" t="s">
        <v>19</v>
      </c>
      <c r="D87" s="79">
        <v>5</v>
      </c>
      <c r="E87" s="80" t="s">
        <v>22</v>
      </c>
      <c r="F87" s="58">
        <v>1.5</v>
      </c>
      <c r="G87" s="63">
        <f t="shared" si="14"/>
        <v>6.5</v>
      </c>
      <c r="H87" s="59">
        <f t="shared" si="16"/>
        <v>758</v>
      </c>
      <c r="I87" s="244"/>
      <c r="J87" s="59">
        <f t="shared" si="10"/>
        <v>207</v>
      </c>
      <c r="K87" s="244"/>
      <c r="L87" s="59">
        <f t="shared" si="13"/>
        <v>1017</v>
      </c>
      <c r="M87" s="60">
        <f t="shared" si="1"/>
        <v>11390</v>
      </c>
      <c r="N87" s="60">
        <f t="shared" si="2"/>
        <v>11146</v>
      </c>
      <c r="O87" s="60">
        <f t="shared" si="3"/>
        <v>11085</v>
      </c>
      <c r="P87" s="60">
        <f t="shared" si="4"/>
        <v>10902</v>
      </c>
      <c r="Q87" s="60">
        <f t="shared" si="5"/>
        <v>10780</v>
      </c>
      <c r="R87" s="60">
        <f t="shared" si="6"/>
        <v>10536</v>
      </c>
      <c r="S87" s="60">
        <f t="shared" si="7"/>
        <v>10353</v>
      </c>
      <c r="T87" s="60">
        <f t="shared" si="8"/>
        <v>10170</v>
      </c>
    </row>
    <row r="88" spans="1:20" ht="18" customHeight="1" x14ac:dyDescent="0.15">
      <c r="A88" s="53" t="s">
        <v>588</v>
      </c>
      <c r="B88" s="56" t="s">
        <v>495</v>
      </c>
      <c r="C88" s="87" t="s">
        <v>19</v>
      </c>
      <c r="D88" s="79">
        <v>5</v>
      </c>
      <c r="E88" s="80" t="s">
        <v>22</v>
      </c>
      <c r="F88" s="58">
        <v>2</v>
      </c>
      <c r="G88" s="63">
        <f t="shared" si="14"/>
        <v>7</v>
      </c>
      <c r="H88" s="59">
        <f t="shared" si="16"/>
        <v>758</v>
      </c>
      <c r="I88" s="244"/>
      <c r="J88" s="59">
        <f t="shared" si="10"/>
        <v>276</v>
      </c>
      <c r="K88" s="244"/>
      <c r="L88" s="59">
        <f t="shared" si="13"/>
        <v>1103</v>
      </c>
      <c r="M88" s="60">
        <f t="shared" si="1"/>
        <v>12353</v>
      </c>
      <c r="N88" s="60">
        <f t="shared" si="2"/>
        <v>12088</v>
      </c>
      <c r="O88" s="60">
        <f t="shared" si="3"/>
        <v>12022</v>
      </c>
      <c r="P88" s="60">
        <f t="shared" si="4"/>
        <v>11824</v>
      </c>
      <c r="Q88" s="60">
        <f t="shared" si="5"/>
        <v>11691</v>
      </c>
      <c r="R88" s="60">
        <f t="shared" si="6"/>
        <v>11427</v>
      </c>
      <c r="S88" s="60">
        <f t="shared" si="7"/>
        <v>11228</v>
      </c>
      <c r="T88" s="60">
        <f t="shared" si="8"/>
        <v>11030</v>
      </c>
    </row>
    <row r="89" spans="1:20" ht="18" customHeight="1" x14ac:dyDescent="0.15">
      <c r="A89" s="53" t="s">
        <v>589</v>
      </c>
      <c r="B89" s="56" t="s">
        <v>495</v>
      </c>
      <c r="C89" s="87" t="s">
        <v>19</v>
      </c>
      <c r="D89" s="79">
        <v>5</v>
      </c>
      <c r="E89" s="80" t="s">
        <v>22</v>
      </c>
      <c r="F89" s="58">
        <v>2.5</v>
      </c>
      <c r="G89" s="63">
        <f t="shared" si="14"/>
        <v>7.5</v>
      </c>
      <c r="H89" s="59">
        <f t="shared" si="16"/>
        <v>758</v>
      </c>
      <c r="I89" s="244"/>
      <c r="J89" s="59">
        <f t="shared" si="10"/>
        <v>345</v>
      </c>
      <c r="K89" s="244"/>
      <c r="L89" s="59">
        <f t="shared" si="13"/>
        <v>1189</v>
      </c>
      <c r="M89" s="60">
        <f t="shared" si="1"/>
        <v>13316</v>
      </c>
      <c r="N89" s="60">
        <f t="shared" si="2"/>
        <v>13031</v>
      </c>
      <c r="O89" s="60">
        <f t="shared" si="3"/>
        <v>12960</v>
      </c>
      <c r="P89" s="60">
        <f t="shared" si="4"/>
        <v>12746</v>
      </c>
      <c r="Q89" s="60">
        <f t="shared" si="5"/>
        <v>12603</v>
      </c>
      <c r="R89" s="60">
        <f t="shared" si="6"/>
        <v>12318</v>
      </c>
      <c r="S89" s="60">
        <f t="shared" si="7"/>
        <v>12104</v>
      </c>
      <c r="T89" s="60">
        <f t="shared" si="8"/>
        <v>11890</v>
      </c>
    </row>
    <row r="90" spans="1:20" ht="18" customHeight="1" x14ac:dyDescent="0.15">
      <c r="A90" s="53" t="s">
        <v>590</v>
      </c>
      <c r="B90" s="56" t="s">
        <v>495</v>
      </c>
      <c r="C90" s="87" t="s">
        <v>19</v>
      </c>
      <c r="D90" s="79">
        <v>5</v>
      </c>
      <c r="E90" s="80" t="s">
        <v>22</v>
      </c>
      <c r="F90" s="58">
        <v>3</v>
      </c>
      <c r="G90" s="63">
        <f t="shared" si="14"/>
        <v>8</v>
      </c>
      <c r="H90" s="59">
        <f t="shared" si="16"/>
        <v>758</v>
      </c>
      <c r="I90" s="244"/>
      <c r="J90" s="59">
        <f t="shared" si="10"/>
        <v>414</v>
      </c>
      <c r="K90" s="244"/>
      <c r="L90" s="59">
        <f t="shared" si="13"/>
        <v>1276</v>
      </c>
      <c r="M90" s="60">
        <f t="shared" si="1"/>
        <v>14291</v>
      </c>
      <c r="N90" s="60">
        <f t="shared" si="2"/>
        <v>13984</v>
      </c>
      <c r="O90" s="60">
        <f t="shared" si="3"/>
        <v>13908</v>
      </c>
      <c r="P90" s="60">
        <f t="shared" si="4"/>
        <v>13678</v>
      </c>
      <c r="Q90" s="60">
        <f t="shared" si="5"/>
        <v>13525</v>
      </c>
      <c r="R90" s="60">
        <f t="shared" si="6"/>
        <v>13219</v>
      </c>
      <c r="S90" s="60">
        <f t="shared" si="7"/>
        <v>12989</v>
      </c>
      <c r="T90" s="60">
        <f t="shared" si="8"/>
        <v>12760</v>
      </c>
    </row>
    <row r="91" spans="1:20" ht="18" customHeight="1" x14ac:dyDescent="0.15">
      <c r="A91" s="53" t="s">
        <v>591</v>
      </c>
      <c r="B91" s="56" t="s">
        <v>495</v>
      </c>
      <c r="C91" s="87" t="s">
        <v>19</v>
      </c>
      <c r="D91" s="79">
        <v>5</v>
      </c>
      <c r="E91" s="80" t="s">
        <v>22</v>
      </c>
      <c r="F91" s="58">
        <v>3.5</v>
      </c>
      <c r="G91" s="63">
        <f t="shared" si="14"/>
        <v>8.5</v>
      </c>
      <c r="H91" s="59">
        <f t="shared" si="16"/>
        <v>758</v>
      </c>
      <c r="I91" s="244"/>
      <c r="J91" s="59">
        <f t="shared" si="10"/>
        <v>483</v>
      </c>
      <c r="K91" s="244"/>
      <c r="L91" s="59">
        <f t="shared" si="13"/>
        <v>1362</v>
      </c>
      <c r="M91" s="60">
        <f t="shared" si="1"/>
        <v>15254</v>
      </c>
      <c r="N91" s="60">
        <f t="shared" si="2"/>
        <v>14927</v>
      </c>
      <c r="O91" s="60">
        <f t="shared" si="3"/>
        <v>14845</v>
      </c>
      <c r="P91" s="60">
        <f t="shared" si="4"/>
        <v>14600</v>
      </c>
      <c r="Q91" s="60">
        <f t="shared" si="5"/>
        <v>14437</v>
      </c>
      <c r="R91" s="60">
        <f t="shared" si="6"/>
        <v>14110</v>
      </c>
      <c r="S91" s="60">
        <f t="shared" si="7"/>
        <v>13865</v>
      </c>
      <c r="T91" s="60">
        <f t="shared" si="8"/>
        <v>13620</v>
      </c>
    </row>
    <row r="92" spans="1:20" ht="18" customHeight="1" x14ac:dyDescent="0.15">
      <c r="A92" s="53" t="s">
        <v>592</v>
      </c>
      <c r="B92" s="56" t="s">
        <v>495</v>
      </c>
      <c r="C92" s="87" t="s">
        <v>19</v>
      </c>
      <c r="D92" s="79">
        <v>5</v>
      </c>
      <c r="E92" s="80" t="s">
        <v>22</v>
      </c>
      <c r="F92" s="58">
        <v>4</v>
      </c>
      <c r="G92" s="63">
        <f t="shared" si="14"/>
        <v>9</v>
      </c>
      <c r="H92" s="59">
        <f t="shared" si="16"/>
        <v>758</v>
      </c>
      <c r="I92" s="244"/>
      <c r="J92" s="59">
        <f t="shared" si="10"/>
        <v>552</v>
      </c>
      <c r="K92" s="244"/>
      <c r="L92" s="59">
        <f t="shared" si="13"/>
        <v>1448</v>
      </c>
      <c r="M92" s="60">
        <f t="shared" si="1"/>
        <v>16217</v>
      </c>
      <c r="N92" s="60">
        <f t="shared" si="2"/>
        <v>15870</v>
      </c>
      <c r="O92" s="60">
        <f t="shared" si="3"/>
        <v>15783</v>
      </c>
      <c r="P92" s="60">
        <f t="shared" si="4"/>
        <v>15522</v>
      </c>
      <c r="Q92" s="60">
        <f t="shared" si="5"/>
        <v>15348</v>
      </c>
      <c r="R92" s="60">
        <f t="shared" si="6"/>
        <v>15001</v>
      </c>
      <c r="S92" s="60">
        <f t="shared" si="7"/>
        <v>14740</v>
      </c>
      <c r="T92" s="60">
        <f t="shared" si="8"/>
        <v>14480</v>
      </c>
    </row>
    <row r="93" spans="1:20" ht="18" customHeight="1" x14ac:dyDescent="0.15">
      <c r="A93" s="53" t="s">
        <v>593</v>
      </c>
      <c r="B93" s="56" t="s">
        <v>495</v>
      </c>
      <c r="C93" s="87" t="s">
        <v>19</v>
      </c>
      <c r="D93" s="79">
        <v>5</v>
      </c>
      <c r="E93" s="80" t="s">
        <v>22</v>
      </c>
      <c r="F93" s="58">
        <v>4.5</v>
      </c>
      <c r="G93" s="63">
        <f t="shared" si="14"/>
        <v>9.5</v>
      </c>
      <c r="H93" s="59">
        <f t="shared" si="16"/>
        <v>758</v>
      </c>
      <c r="I93" s="244"/>
      <c r="J93" s="59">
        <f t="shared" si="10"/>
        <v>621</v>
      </c>
      <c r="K93" s="244"/>
      <c r="L93" s="59">
        <f t="shared" si="13"/>
        <v>1534</v>
      </c>
      <c r="M93" s="60">
        <f t="shared" si="1"/>
        <v>17180</v>
      </c>
      <c r="N93" s="60">
        <f t="shared" si="2"/>
        <v>16812</v>
      </c>
      <c r="O93" s="60">
        <f t="shared" si="3"/>
        <v>16720</v>
      </c>
      <c r="P93" s="60">
        <f t="shared" si="4"/>
        <v>16444</v>
      </c>
      <c r="Q93" s="60">
        <f t="shared" si="5"/>
        <v>16260</v>
      </c>
      <c r="R93" s="60">
        <f t="shared" si="6"/>
        <v>15892</v>
      </c>
      <c r="S93" s="60">
        <f t="shared" si="7"/>
        <v>15616</v>
      </c>
      <c r="T93" s="60">
        <f t="shared" si="8"/>
        <v>15340</v>
      </c>
    </row>
    <row r="94" spans="1:20" ht="18" customHeight="1" x14ac:dyDescent="0.15">
      <c r="A94" s="53" t="s">
        <v>410</v>
      </c>
      <c r="B94" s="56" t="s">
        <v>495</v>
      </c>
      <c r="C94" s="87" t="s">
        <v>19</v>
      </c>
      <c r="D94" s="79">
        <v>5.5</v>
      </c>
      <c r="E94" s="80" t="s">
        <v>22</v>
      </c>
      <c r="F94" s="58">
        <v>0.5</v>
      </c>
      <c r="G94" s="63">
        <f t="shared" si="14"/>
        <v>6</v>
      </c>
      <c r="H94" s="59">
        <f>'基本（介護無）・単一'!L14</f>
        <v>827</v>
      </c>
      <c r="I94" s="244"/>
      <c r="J94" s="59">
        <f t="shared" si="10"/>
        <v>69</v>
      </c>
      <c r="K94" s="244"/>
      <c r="L94" s="59">
        <f t="shared" si="13"/>
        <v>913</v>
      </c>
      <c r="M94" s="60">
        <f t="shared" si="1"/>
        <v>10225</v>
      </c>
      <c r="N94" s="60">
        <f t="shared" si="2"/>
        <v>10006</v>
      </c>
      <c r="O94" s="60">
        <f t="shared" si="3"/>
        <v>9951</v>
      </c>
      <c r="P94" s="60">
        <f t="shared" si="4"/>
        <v>9787</v>
      </c>
      <c r="Q94" s="60">
        <f t="shared" si="5"/>
        <v>9677</v>
      </c>
      <c r="R94" s="60">
        <f t="shared" si="6"/>
        <v>9458</v>
      </c>
      <c r="S94" s="60">
        <f t="shared" si="7"/>
        <v>9294</v>
      </c>
      <c r="T94" s="60">
        <f t="shared" si="8"/>
        <v>9130</v>
      </c>
    </row>
    <row r="95" spans="1:20" ht="18" customHeight="1" x14ac:dyDescent="0.15">
      <c r="A95" s="53" t="s">
        <v>413</v>
      </c>
      <c r="B95" s="56" t="s">
        <v>495</v>
      </c>
      <c r="C95" s="87" t="s">
        <v>19</v>
      </c>
      <c r="D95" s="79">
        <v>5.5</v>
      </c>
      <c r="E95" s="80" t="s">
        <v>22</v>
      </c>
      <c r="F95" s="58">
        <v>1</v>
      </c>
      <c r="G95" s="63">
        <f t="shared" si="14"/>
        <v>6.5</v>
      </c>
      <c r="H95" s="59">
        <f t="shared" ref="H95:H102" si="17">$H$94</f>
        <v>827</v>
      </c>
      <c r="I95" s="244"/>
      <c r="J95" s="59">
        <f t="shared" ref="J95:J158" si="18">J86</f>
        <v>138</v>
      </c>
      <c r="K95" s="244"/>
      <c r="L95" s="59">
        <f t="shared" si="13"/>
        <v>1000</v>
      </c>
      <c r="M95" s="60">
        <f t="shared" si="1"/>
        <v>11200</v>
      </c>
      <c r="N95" s="60">
        <f t="shared" si="2"/>
        <v>10960</v>
      </c>
      <c r="O95" s="60">
        <f t="shared" si="3"/>
        <v>10900</v>
      </c>
      <c r="P95" s="60">
        <f t="shared" si="4"/>
        <v>10720</v>
      </c>
      <c r="Q95" s="60">
        <f t="shared" si="5"/>
        <v>10600</v>
      </c>
      <c r="R95" s="60">
        <f t="shared" si="6"/>
        <v>10360</v>
      </c>
      <c r="S95" s="60">
        <f t="shared" si="7"/>
        <v>10180</v>
      </c>
      <c r="T95" s="60">
        <f t="shared" si="8"/>
        <v>10000</v>
      </c>
    </row>
    <row r="96" spans="1:20" ht="18" customHeight="1" x14ac:dyDescent="0.15">
      <c r="A96" s="53" t="s">
        <v>416</v>
      </c>
      <c r="B96" s="56" t="s">
        <v>495</v>
      </c>
      <c r="C96" s="87" t="s">
        <v>19</v>
      </c>
      <c r="D96" s="79">
        <v>5.5</v>
      </c>
      <c r="E96" s="80" t="s">
        <v>22</v>
      </c>
      <c r="F96" s="58">
        <v>1.5</v>
      </c>
      <c r="G96" s="63">
        <f t="shared" si="14"/>
        <v>7</v>
      </c>
      <c r="H96" s="59">
        <f t="shared" si="17"/>
        <v>827</v>
      </c>
      <c r="I96" s="244"/>
      <c r="J96" s="59">
        <f t="shared" si="18"/>
        <v>207</v>
      </c>
      <c r="K96" s="244"/>
      <c r="L96" s="59">
        <f t="shared" si="13"/>
        <v>1086</v>
      </c>
      <c r="M96" s="60">
        <f t="shared" si="1"/>
        <v>12163</v>
      </c>
      <c r="N96" s="60">
        <f t="shared" si="2"/>
        <v>11902</v>
      </c>
      <c r="O96" s="60">
        <f t="shared" si="3"/>
        <v>11837</v>
      </c>
      <c r="P96" s="60">
        <f t="shared" si="4"/>
        <v>11641</v>
      </c>
      <c r="Q96" s="60">
        <f t="shared" si="5"/>
        <v>11511</v>
      </c>
      <c r="R96" s="60">
        <f t="shared" si="6"/>
        <v>11250</v>
      </c>
      <c r="S96" s="60">
        <f t="shared" si="7"/>
        <v>11055</v>
      </c>
      <c r="T96" s="60">
        <f t="shared" si="8"/>
        <v>10860</v>
      </c>
    </row>
    <row r="97" spans="1:20" ht="18" customHeight="1" x14ac:dyDescent="0.15">
      <c r="A97" s="53" t="s">
        <v>419</v>
      </c>
      <c r="B97" s="56" t="s">
        <v>495</v>
      </c>
      <c r="C97" s="87" t="s">
        <v>19</v>
      </c>
      <c r="D97" s="79">
        <v>5.5</v>
      </c>
      <c r="E97" s="80" t="s">
        <v>22</v>
      </c>
      <c r="F97" s="58">
        <v>2</v>
      </c>
      <c r="G97" s="63">
        <f t="shared" si="14"/>
        <v>7.5</v>
      </c>
      <c r="H97" s="59">
        <f t="shared" si="17"/>
        <v>827</v>
      </c>
      <c r="I97" s="244"/>
      <c r="J97" s="59">
        <f t="shared" si="18"/>
        <v>276</v>
      </c>
      <c r="K97" s="244"/>
      <c r="L97" s="59">
        <f t="shared" si="13"/>
        <v>1172</v>
      </c>
      <c r="M97" s="60">
        <f t="shared" si="1"/>
        <v>13126</v>
      </c>
      <c r="N97" s="60">
        <f t="shared" si="2"/>
        <v>12845</v>
      </c>
      <c r="O97" s="60">
        <f t="shared" si="3"/>
        <v>12774</v>
      </c>
      <c r="P97" s="60">
        <f t="shared" si="4"/>
        <v>12563</v>
      </c>
      <c r="Q97" s="60">
        <f t="shared" si="5"/>
        <v>12423</v>
      </c>
      <c r="R97" s="60">
        <f t="shared" si="6"/>
        <v>12141</v>
      </c>
      <c r="S97" s="60">
        <f t="shared" si="7"/>
        <v>11930</v>
      </c>
      <c r="T97" s="60">
        <f t="shared" si="8"/>
        <v>11720</v>
      </c>
    </row>
    <row r="98" spans="1:20" ht="18" customHeight="1" x14ac:dyDescent="0.15">
      <c r="A98" s="53" t="s">
        <v>422</v>
      </c>
      <c r="B98" s="56" t="s">
        <v>495</v>
      </c>
      <c r="C98" s="87" t="s">
        <v>19</v>
      </c>
      <c r="D98" s="79">
        <v>5.5</v>
      </c>
      <c r="E98" s="80" t="s">
        <v>22</v>
      </c>
      <c r="F98" s="58">
        <v>2.5</v>
      </c>
      <c r="G98" s="63">
        <f t="shared" si="14"/>
        <v>8</v>
      </c>
      <c r="H98" s="59">
        <f t="shared" si="17"/>
        <v>827</v>
      </c>
      <c r="I98" s="244"/>
      <c r="J98" s="59">
        <f t="shared" si="18"/>
        <v>345</v>
      </c>
      <c r="K98" s="244"/>
      <c r="L98" s="59">
        <f t="shared" si="13"/>
        <v>1258</v>
      </c>
      <c r="M98" s="60">
        <f t="shared" si="1"/>
        <v>14089</v>
      </c>
      <c r="N98" s="60">
        <f t="shared" si="2"/>
        <v>13787</v>
      </c>
      <c r="O98" s="60">
        <f t="shared" si="3"/>
        <v>13712</v>
      </c>
      <c r="P98" s="60">
        <f t="shared" si="4"/>
        <v>13485</v>
      </c>
      <c r="Q98" s="60">
        <f t="shared" si="5"/>
        <v>13334</v>
      </c>
      <c r="R98" s="60">
        <f t="shared" si="6"/>
        <v>13032</v>
      </c>
      <c r="S98" s="60">
        <f t="shared" si="7"/>
        <v>12806</v>
      </c>
      <c r="T98" s="60">
        <f t="shared" si="8"/>
        <v>12580</v>
      </c>
    </row>
    <row r="99" spans="1:20" ht="18" customHeight="1" x14ac:dyDescent="0.15">
      <c r="A99" s="53" t="s">
        <v>424</v>
      </c>
      <c r="B99" s="56" t="s">
        <v>495</v>
      </c>
      <c r="C99" s="87" t="s">
        <v>19</v>
      </c>
      <c r="D99" s="79">
        <v>5.5</v>
      </c>
      <c r="E99" s="80" t="s">
        <v>22</v>
      </c>
      <c r="F99" s="58">
        <v>3</v>
      </c>
      <c r="G99" s="63">
        <f t="shared" si="14"/>
        <v>8.5</v>
      </c>
      <c r="H99" s="59">
        <f t="shared" si="17"/>
        <v>827</v>
      </c>
      <c r="I99" s="244"/>
      <c r="J99" s="59">
        <f t="shared" si="18"/>
        <v>414</v>
      </c>
      <c r="K99" s="244"/>
      <c r="L99" s="59">
        <f t="shared" si="13"/>
        <v>1345</v>
      </c>
      <c r="M99" s="60">
        <f t="shared" si="1"/>
        <v>15064</v>
      </c>
      <c r="N99" s="60">
        <f t="shared" si="2"/>
        <v>14741</v>
      </c>
      <c r="O99" s="60">
        <f t="shared" si="3"/>
        <v>14660</v>
      </c>
      <c r="P99" s="60">
        <f t="shared" si="4"/>
        <v>14418</v>
      </c>
      <c r="Q99" s="60">
        <f t="shared" si="5"/>
        <v>14257</v>
      </c>
      <c r="R99" s="60">
        <f t="shared" si="6"/>
        <v>13934</v>
      </c>
      <c r="S99" s="60">
        <f t="shared" si="7"/>
        <v>13692</v>
      </c>
      <c r="T99" s="60">
        <f t="shared" si="8"/>
        <v>13450</v>
      </c>
    </row>
    <row r="100" spans="1:20" ht="18" customHeight="1" x14ac:dyDescent="0.15">
      <c r="A100" s="53" t="s">
        <v>426</v>
      </c>
      <c r="B100" s="56" t="s">
        <v>495</v>
      </c>
      <c r="C100" s="87" t="s">
        <v>19</v>
      </c>
      <c r="D100" s="79">
        <v>5.5</v>
      </c>
      <c r="E100" s="80" t="s">
        <v>22</v>
      </c>
      <c r="F100" s="58">
        <v>3.5</v>
      </c>
      <c r="G100" s="63">
        <f t="shared" si="14"/>
        <v>9</v>
      </c>
      <c r="H100" s="59">
        <f t="shared" si="17"/>
        <v>827</v>
      </c>
      <c r="I100" s="244"/>
      <c r="J100" s="59">
        <f t="shared" si="18"/>
        <v>483</v>
      </c>
      <c r="K100" s="244"/>
      <c r="L100" s="59">
        <f t="shared" ref="L100:L131" si="19">ROUND(H100*(1+$I$4),0)+ROUND(J100*(1+$K$4),0)</f>
        <v>1431</v>
      </c>
      <c r="M100" s="60">
        <f t="shared" si="1"/>
        <v>16027</v>
      </c>
      <c r="N100" s="60">
        <f t="shared" si="2"/>
        <v>15683</v>
      </c>
      <c r="O100" s="60">
        <f t="shared" si="3"/>
        <v>15597</v>
      </c>
      <c r="P100" s="60">
        <f t="shared" si="4"/>
        <v>15340</v>
      </c>
      <c r="Q100" s="60">
        <f t="shared" si="5"/>
        <v>15168</v>
      </c>
      <c r="R100" s="60">
        <f t="shared" si="6"/>
        <v>14825</v>
      </c>
      <c r="S100" s="60">
        <f t="shared" si="7"/>
        <v>14567</v>
      </c>
      <c r="T100" s="60">
        <f t="shared" si="8"/>
        <v>14310</v>
      </c>
    </row>
    <row r="101" spans="1:20" ht="18" customHeight="1" x14ac:dyDescent="0.15">
      <c r="A101" s="53" t="s">
        <v>428</v>
      </c>
      <c r="B101" s="56" t="s">
        <v>495</v>
      </c>
      <c r="C101" s="87" t="s">
        <v>19</v>
      </c>
      <c r="D101" s="79">
        <v>5.5</v>
      </c>
      <c r="E101" s="80" t="s">
        <v>22</v>
      </c>
      <c r="F101" s="58">
        <v>4</v>
      </c>
      <c r="G101" s="63">
        <f t="shared" si="14"/>
        <v>9.5</v>
      </c>
      <c r="H101" s="59">
        <f t="shared" si="17"/>
        <v>827</v>
      </c>
      <c r="I101" s="244"/>
      <c r="J101" s="59">
        <f t="shared" si="18"/>
        <v>552</v>
      </c>
      <c r="K101" s="244"/>
      <c r="L101" s="59">
        <f t="shared" si="19"/>
        <v>1517</v>
      </c>
      <c r="M101" s="60">
        <f t="shared" si="1"/>
        <v>16990</v>
      </c>
      <c r="N101" s="60">
        <f t="shared" si="2"/>
        <v>16626</v>
      </c>
      <c r="O101" s="60">
        <f t="shared" si="3"/>
        <v>16535</v>
      </c>
      <c r="P101" s="60">
        <f t="shared" si="4"/>
        <v>16262</v>
      </c>
      <c r="Q101" s="60">
        <f t="shared" si="5"/>
        <v>16080</v>
      </c>
      <c r="R101" s="60">
        <f t="shared" si="6"/>
        <v>15716</v>
      </c>
      <c r="S101" s="60">
        <f t="shared" si="7"/>
        <v>15443</v>
      </c>
      <c r="T101" s="60">
        <f t="shared" si="8"/>
        <v>15170</v>
      </c>
    </row>
    <row r="102" spans="1:20" ht="18" customHeight="1" x14ac:dyDescent="0.15">
      <c r="A102" s="53" t="s">
        <v>430</v>
      </c>
      <c r="B102" s="56" t="s">
        <v>495</v>
      </c>
      <c r="C102" s="87" t="s">
        <v>19</v>
      </c>
      <c r="D102" s="79">
        <v>5.5</v>
      </c>
      <c r="E102" s="80" t="s">
        <v>22</v>
      </c>
      <c r="F102" s="58">
        <v>4.5</v>
      </c>
      <c r="G102" s="63">
        <f t="shared" si="14"/>
        <v>10</v>
      </c>
      <c r="H102" s="59">
        <f t="shared" si="17"/>
        <v>827</v>
      </c>
      <c r="I102" s="244"/>
      <c r="J102" s="59">
        <f t="shared" si="18"/>
        <v>621</v>
      </c>
      <c r="K102" s="244"/>
      <c r="L102" s="59">
        <f t="shared" si="19"/>
        <v>1603</v>
      </c>
      <c r="M102" s="60">
        <f t="shared" si="1"/>
        <v>17953</v>
      </c>
      <c r="N102" s="60">
        <f t="shared" si="2"/>
        <v>17568</v>
      </c>
      <c r="O102" s="60">
        <f t="shared" si="3"/>
        <v>17472</v>
      </c>
      <c r="P102" s="60">
        <f t="shared" si="4"/>
        <v>17184</v>
      </c>
      <c r="Q102" s="60">
        <f t="shared" si="5"/>
        <v>16991</v>
      </c>
      <c r="R102" s="60">
        <f t="shared" si="6"/>
        <v>16607</v>
      </c>
      <c r="S102" s="60">
        <f t="shared" si="7"/>
        <v>16318</v>
      </c>
      <c r="T102" s="60">
        <f t="shared" si="8"/>
        <v>16030</v>
      </c>
    </row>
    <row r="103" spans="1:20" ht="18" customHeight="1" x14ac:dyDescent="0.15">
      <c r="A103" s="53" t="s">
        <v>594</v>
      </c>
      <c r="B103" s="56" t="s">
        <v>495</v>
      </c>
      <c r="C103" s="87" t="s">
        <v>19</v>
      </c>
      <c r="D103" s="79">
        <v>6</v>
      </c>
      <c r="E103" s="80" t="s">
        <v>22</v>
      </c>
      <c r="F103" s="58">
        <v>0.5</v>
      </c>
      <c r="G103" s="63">
        <f t="shared" si="14"/>
        <v>6.5</v>
      </c>
      <c r="H103" s="59">
        <f>'基本（介護無）・単一'!L15</f>
        <v>896</v>
      </c>
      <c r="I103" s="244"/>
      <c r="J103" s="59">
        <f t="shared" si="18"/>
        <v>69</v>
      </c>
      <c r="K103" s="244"/>
      <c r="L103" s="59">
        <f t="shared" si="19"/>
        <v>982</v>
      </c>
      <c r="M103" s="60">
        <f t="shared" si="1"/>
        <v>10998</v>
      </c>
      <c r="N103" s="60">
        <f t="shared" si="2"/>
        <v>10762</v>
      </c>
      <c r="O103" s="60">
        <f t="shared" si="3"/>
        <v>10703</v>
      </c>
      <c r="P103" s="60">
        <f t="shared" si="4"/>
        <v>10527</v>
      </c>
      <c r="Q103" s="60">
        <f t="shared" si="5"/>
        <v>10409</v>
      </c>
      <c r="R103" s="60">
        <f t="shared" si="6"/>
        <v>10173</v>
      </c>
      <c r="S103" s="60">
        <f t="shared" si="7"/>
        <v>9996</v>
      </c>
      <c r="T103" s="60">
        <f t="shared" si="8"/>
        <v>9820</v>
      </c>
    </row>
    <row r="104" spans="1:20" ht="18" customHeight="1" x14ac:dyDescent="0.15">
      <c r="A104" s="53" t="s">
        <v>595</v>
      </c>
      <c r="B104" s="56" t="s">
        <v>495</v>
      </c>
      <c r="C104" s="87" t="s">
        <v>19</v>
      </c>
      <c r="D104" s="79">
        <v>6</v>
      </c>
      <c r="E104" s="80" t="s">
        <v>22</v>
      </c>
      <c r="F104" s="58">
        <v>1</v>
      </c>
      <c r="G104" s="63">
        <f t="shared" si="14"/>
        <v>7</v>
      </c>
      <c r="H104" s="59">
        <f t="shared" ref="H104:H111" si="20">$H$103</f>
        <v>896</v>
      </c>
      <c r="I104" s="244"/>
      <c r="J104" s="59">
        <f t="shared" si="18"/>
        <v>138</v>
      </c>
      <c r="K104" s="244"/>
      <c r="L104" s="59">
        <f t="shared" si="19"/>
        <v>1069</v>
      </c>
      <c r="M104" s="60">
        <f t="shared" si="1"/>
        <v>11972</v>
      </c>
      <c r="N104" s="60">
        <f t="shared" si="2"/>
        <v>11716</v>
      </c>
      <c r="O104" s="60">
        <f t="shared" si="3"/>
        <v>11652</v>
      </c>
      <c r="P104" s="60">
        <f t="shared" si="4"/>
        <v>11459</v>
      </c>
      <c r="Q104" s="60">
        <f t="shared" si="5"/>
        <v>11331</v>
      </c>
      <c r="R104" s="60">
        <f t="shared" si="6"/>
        <v>11074</v>
      </c>
      <c r="S104" s="60">
        <f t="shared" si="7"/>
        <v>10882</v>
      </c>
      <c r="T104" s="60">
        <f t="shared" si="8"/>
        <v>10690</v>
      </c>
    </row>
    <row r="105" spans="1:20" ht="18" customHeight="1" x14ac:dyDescent="0.15">
      <c r="A105" s="53" t="s">
        <v>596</v>
      </c>
      <c r="B105" s="56" t="s">
        <v>495</v>
      </c>
      <c r="C105" s="87" t="s">
        <v>19</v>
      </c>
      <c r="D105" s="79">
        <v>6</v>
      </c>
      <c r="E105" s="80" t="s">
        <v>22</v>
      </c>
      <c r="F105" s="58">
        <v>1.5</v>
      </c>
      <c r="G105" s="63">
        <f t="shared" si="14"/>
        <v>7.5</v>
      </c>
      <c r="H105" s="59">
        <f t="shared" si="20"/>
        <v>896</v>
      </c>
      <c r="I105" s="244"/>
      <c r="J105" s="59">
        <f t="shared" si="18"/>
        <v>207</v>
      </c>
      <c r="K105" s="244"/>
      <c r="L105" s="59">
        <f t="shared" si="19"/>
        <v>1155</v>
      </c>
      <c r="M105" s="60">
        <f t="shared" si="1"/>
        <v>12936</v>
      </c>
      <c r="N105" s="60">
        <f t="shared" si="2"/>
        <v>12658</v>
      </c>
      <c r="O105" s="60">
        <f t="shared" si="3"/>
        <v>12589</v>
      </c>
      <c r="P105" s="60">
        <f t="shared" si="4"/>
        <v>12381</v>
      </c>
      <c r="Q105" s="60">
        <f t="shared" si="5"/>
        <v>12243</v>
      </c>
      <c r="R105" s="60">
        <f t="shared" si="6"/>
        <v>11965</v>
      </c>
      <c r="S105" s="60">
        <f t="shared" si="7"/>
        <v>11757</v>
      </c>
      <c r="T105" s="60">
        <f t="shared" si="8"/>
        <v>11550</v>
      </c>
    </row>
    <row r="106" spans="1:20" ht="18" customHeight="1" x14ac:dyDescent="0.15">
      <c r="A106" s="53" t="s">
        <v>597</v>
      </c>
      <c r="B106" s="56" t="s">
        <v>495</v>
      </c>
      <c r="C106" s="87" t="s">
        <v>19</v>
      </c>
      <c r="D106" s="79">
        <v>6</v>
      </c>
      <c r="E106" s="80" t="s">
        <v>22</v>
      </c>
      <c r="F106" s="58">
        <v>2</v>
      </c>
      <c r="G106" s="63">
        <f t="shared" si="14"/>
        <v>8</v>
      </c>
      <c r="H106" s="59">
        <f t="shared" si="20"/>
        <v>896</v>
      </c>
      <c r="I106" s="244"/>
      <c r="J106" s="59">
        <f t="shared" si="18"/>
        <v>276</v>
      </c>
      <c r="K106" s="244"/>
      <c r="L106" s="59">
        <f t="shared" si="19"/>
        <v>1241</v>
      </c>
      <c r="M106" s="60">
        <f t="shared" si="1"/>
        <v>13899</v>
      </c>
      <c r="N106" s="60">
        <f t="shared" si="2"/>
        <v>13601</v>
      </c>
      <c r="O106" s="60">
        <f t="shared" si="3"/>
        <v>13526</v>
      </c>
      <c r="P106" s="60">
        <f t="shared" si="4"/>
        <v>13303</v>
      </c>
      <c r="Q106" s="60">
        <f t="shared" si="5"/>
        <v>13154</v>
      </c>
      <c r="R106" s="60">
        <f t="shared" si="6"/>
        <v>12856</v>
      </c>
      <c r="S106" s="60">
        <f t="shared" si="7"/>
        <v>12633</v>
      </c>
      <c r="T106" s="60">
        <f t="shared" si="8"/>
        <v>12410</v>
      </c>
    </row>
    <row r="107" spans="1:20" ht="18" customHeight="1" x14ac:dyDescent="0.15">
      <c r="A107" s="53" t="s">
        <v>598</v>
      </c>
      <c r="B107" s="56" t="s">
        <v>495</v>
      </c>
      <c r="C107" s="87" t="s">
        <v>19</v>
      </c>
      <c r="D107" s="79">
        <v>6</v>
      </c>
      <c r="E107" s="80" t="s">
        <v>22</v>
      </c>
      <c r="F107" s="58">
        <v>2.5</v>
      </c>
      <c r="G107" s="63">
        <f t="shared" si="14"/>
        <v>8.5</v>
      </c>
      <c r="H107" s="59">
        <f t="shared" si="20"/>
        <v>896</v>
      </c>
      <c r="I107" s="244"/>
      <c r="J107" s="59">
        <f t="shared" si="18"/>
        <v>345</v>
      </c>
      <c r="K107" s="244"/>
      <c r="L107" s="59">
        <f t="shared" si="19"/>
        <v>1327</v>
      </c>
      <c r="M107" s="60">
        <f t="shared" si="1"/>
        <v>14862</v>
      </c>
      <c r="N107" s="60">
        <f t="shared" si="2"/>
        <v>14543</v>
      </c>
      <c r="O107" s="60">
        <f t="shared" si="3"/>
        <v>14464</v>
      </c>
      <c r="P107" s="60">
        <f t="shared" si="4"/>
        <v>14225</v>
      </c>
      <c r="Q107" s="60">
        <f t="shared" si="5"/>
        <v>14066</v>
      </c>
      <c r="R107" s="60">
        <f t="shared" si="6"/>
        <v>13747</v>
      </c>
      <c r="S107" s="60">
        <f t="shared" si="7"/>
        <v>13508</v>
      </c>
      <c r="T107" s="60">
        <f t="shared" si="8"/>
        <v>13270</v>
      </c>
    </row>
    <row r="108" spans="1:20" ht="18" customHeight="1" x14ac:dyDescent="0.15">
      <c r="A108" s="53" t="s">
        <v>599</v>
      </c>
      <c r="B108" s="56" t="s">
        <v>495</v>
      </c>
      <c r="C108" s="87" t="s">
        <v>19</v>
      </c>
      <c r="D108" s="79">
        <v>6</v>
      </c>
      <c r="E108" s="80" t="s">
        <v>22</v>
      </c>
      <c r="F108" s="58">
        <v>3</v>
      </c>
      <c r="G108" s="63">
        <f t="shared" si="14"/>
        <v>9</v>
      </c>
      <c r="H108" s="59">
        <f t="shared" si="20"/>
        <v>896</v>
      </c>
      <c r="I108" s="244"/>
      <c r="J108" s="59">
        <f t="shared" si="18"/>
        <v>414</v>
      </c>
      <c r="K108" s="244"/>
      <c r="L108" s="59">
        <f t="shared" si="19"/>
        <v>1414</v>
      </c>
      <c r="M108" s="60">
        <f t="shared" si="1"/>
        <v>15836</v>
      </c>
      <c r="N108" s="60">
        <f t="shared" si="2"/>
        <v>15497</v>
      </c>
      <c r="O108" s="60">
        <f t="shared" si="3"/>
        <v>15412</v>
      </c>
      <c r="P108" s="60">
        <f t="shared" si="4"/>
        <v>15158</v>
      </c>
      <c r="Q108" s="60">
        <f t="shared" si="5"/>
        <v>14988</v>
      </c>
      <c r="R108" s="60">
        <f t="shared" si="6"/>
        <v>14649</v>
      </c>
      <c r="S108" s="60">
        <f t="shared" si="7"/>
        <v>14394</v>
      </c>
      <c r="T108" s="60">
        <f t="shared" si="8"/>
        <v>14140</v>
      </c>
    </row>
    <row r="109" spans="1:20" ht="18" customHeight="1" x14ac:dyDescent="0.15">
      <c r="A109" s="53" t="s">
        <v>600</v>
      </c>
      <c r="B109" s="56" t="s">
        <v>495</v>
      </c>
      <c r="C109" s="87" t="s">
        <v>19</v>
      </c>
      <c r="D109" s="79">
        <v>6</v>
      </c>
      <c r="E109" s="80" t="s">
        <v>22</v>
      </c>
      <c r="F109" s="58">
        <v>3.5</v>
      </c>
      <c r="G109" s="63">
        <f t="shared" si="14"/>
        <v>9.5</v>
      </c>
      <c r="H109" s="59">
        <f t="shared" si="20"/>
        <v>896</v>
      </c>
      <c r="I109" s="244"/>
      <c r="J109" s="59">
        <f t="shared" si="18"/>
        <v>483</v>
      </c>
      <c r="K109" s="244"/>
      <c r="L109" s="59">
        <f t="shared" si="19"/>
        <v>1500</v>
      </c>
      <c r="M109" s="60">
        <f t="shared" si="1"/>
        <v>16800</v>
      </c>
      <c r="N109" s="60">
        <f t="shared" si="2"/>
        <v>16440</v>
      </c>
      <c r="O109" s="60">
        <f t="shared" si="3"/>
        <v>16350</v>
      </c>
      <c r="P109" s="60">
        <f t="shared" si="4"/>
        <v>16080</v>
      </c>
      <c r="Q109" s="60">
        <f t="shared" si="5"/>
        <v>15900</v>
      </c>
      <c r="R109" s="60">
        <f t="shared" si="6"/>
        <v>15540</v>
      </c>
      <c r="S109" s="60">
        <f t="shared" si="7"/>
        <v>15270</v>
      </c>
      <c r="T109" s="60">
        <f t="shared" si="8"/>
        <v>15000</v>
      </c>
    </row>
    <row r="110" spans="1:20" ht="18" customHeight="1" x14ac:dyDescent="0.15">
      <c r="A110" s="53" t="s">
        <v>601</v>
      </c>
      <c r="B110" s="56" t="s">
        <v>495</v>
      </c>
      <c r="C110" s="87" t="s">
        <v>19</v>
      </c>
      <c r="D110" s="79">
        <v>6</v>
      </c>
      <c r="E110" s="80" t="s">
        <v>22</v>
      </c>
      <c r="F110" s="58">
        <v>4</v>
      </c>
      <c r="G110" s="63">
        <f t="shared" si="14"/>
        <v>10</v>
      </c>
      <c r="H110" s="59">
        <f t="shared" si="20"/>
        <v>896</v>
      </c>
      <c r="I110" s="244"/>
      <c r="J110" s="59">
        <f t="shared" si="18"/>
        <v>552</v>
      </c>
      <c r="K110" s="244"/>
      <c r="L110" s="59">
        <f t="shared" si="19"/>
        <v>1586</v>
      </c>
      <c r="M110" s="60">
        <f t="shared" si="1"/>
        <v>17763</v>
      </c>
      <c r="N110" s="60">
        <f t="shared" si="2"/>
        <v>17382</v>
      </c>
      <c r="O110" s="60">
        <f t="shared" si="3"/>
        <v>17287</v>
      </c>
      <c r="P110" s="60">
        <f t="shared" si="4"/>
        <v>17001</v>
      </c>
      <c r="Q110" s="60">
        <f t="shared" si="5"/>
        <v>16811</v>
      </c>
      <c r="R110" s="60">
        <f t="shared" si="6"/>
        <v>16430</v>
      </c>
      <c r="S110" s="60">
        <f t="shared" si="7"/>
        <v>16145</v>
      </c>
      <c r="T110" s="60">
        <f t="shared" si="8"/>
        <v>15860</v>
      </c>
    </row>
    <row r="111" spans="1:20" ht="18" customHeight="1" x14ac:dyDescent="0.15">
      <c r="A111" s="53" t="s">
        <v>602</v>
      </c>
      <c r="B111" s="56" t="s">
        <v>495</v>
      </c>
      <c r="C111" s="87" t="s">
        <v>19</v>
      </c>
      <c r="D111" s="79">
        <v>6</v>
      </c>
      <c r="E111" s="80" t="s">
        <v>22</v>
      </c>
      <c r="F111" s="58">
        <v>4.5</v>
      </c>
      <c r="G111" s="63">
        <f t="shared" si="14"/>
        <v>10.5</v>
      </c>
      <c r="H111" s="59">
        <f t="shared" si="20"/>
        <v>896</v>
      </c>
      <c r="I111" s="244"/>
      <c r="J111" s="59">
        <f t="shared" si="18"/>
        <v>621</v>
      </c>
      <c r="K111" s="244"/>
      <c r="L111" s="59">
        <f t="shared" si="19"/>
        <v>1672</v>
      </c>
      <c r="M111" s="60">
        <f t="shared" si="1"/>
        <v>18726</v>
      </c>
      <c r="N111" s="60">
        <f t="shared" si="2"/>
        <v>18325</v>
      </c>
      <c r="O111" s="60">
        <f t="shared" si="3"/>
        <v>18224</v>
      </c>
      <c r="P111" s="60">
        <f t="shared" si="4"/>
        <v>17923</v>
      </c>
      <c r="Q111" s="60">
        <f t="shared" si="5"/>
        <v>17723</v>
      </c>
      <c r="R111" s="60">
        <f t="shared" si="6"/>
        <v>17321</v>
      </c>
      <c r="S111" s="60">
        <f t="shared" si="7"/>
        <v>17020</v>
      </c>
      <c r="T111" s="60">
        <f t="shared" si="8"/>
        <v>16720</v>
      </c>
    </row>
    <row r="112" spans="1:20" ht="18" customHeight="1" x14ac:dyDescent="0.15">
      <c r="A112" s="53" t="s">
        <v>437</v>
      </c>
      <c r="B112" s="56" t="s">
        <v>495</v>
      </c>
      <c r="C112" s="87" t="s">
        <v>19</v>
      </c>
      <c r="D112" s="79">
        <v>6.5</v>
      </c>
      <c r="E112" s="80" t="s">
        <v>22</v>
      </c>
      <c r="F112" s="58">
        <v>0.5</v>
      </c>
      <c r="G112" s="63">
        <f t="shared" si="14"/>
        <v>7</v>
      </c>
      <c r="H112" s="59">
        <f>'基本（介護無）・単一'!L16</f>
        <v>965</v>
      </c>
      <c r="I112" s="244"/>
      <c r="J112" s="59">
        <f t="shared" si="18"/>
        <v>69</v>
      </c>
      <c r="K112" s="244"/>
      <c r="L112" s="59">
        <f t="shared" si="19"/>
        <v>1051</v>
      </c>
      <c r="M112" s="60">
        <f t="shared" si="1"/>
        <v>11771</v>
      </c>
      <c r="N112" s="60">
        <f t="shared" si="2"/>
        <v>11518</v>
      </c>
      <c r="O112" s="60">
        <f t="shared" si="3"/>
        <v>11455</v>
      </c>
      <c r="P112" s="60">
        <f t="shared" si="4"/>
        <v>11266</v>
      </c>
      <c r="Q112" s="60">
        <f t="shared" si="5"/>
        <v>11140</v>
      </c>
      <c r="R112" s="60">
        <f t="shared" si="6"/>
        <v>10888</v>
      </c>
      <c r="S112" s="60">
        <f t="shared" si="7"/>
        <v>10699</v>
      </c>
      <c r="T112" s="60">
        <f t="shared" si="8"/>
        <v>10510</v>
      </c>
    </row>
    <row r="113" spans="1:20" ht="18" customHeight="1" x14ac:dyDescent="0.15">
      <c r="A113" s="53" t="s">
        <v>438</v>
      </c>
      <c r="B113" s="56" t="s">
        <v>495</v>
      </c>
      <c r="C113" s="87" t="s">
        <v>19</v>
      </c>
      <c r="D113" s="79">
        <v>6.5</v>
      </c>
      <c r="E113" s="80" t="s">
        <v>22</v>
      </c>
      <c r="F113" s="58">
        <v>1</v>
      </c>
      <c r="G113" s="63">
        <f t="shared" si="14"/>
        <v>7.5</v>
      </c>
      <c r="H113" s="59">
        <f t="shared" ref="H113:H120" si="21">$H$112</f>
        <v>965</v>
      </c>
      <c r="I113" s="244"/>
      <c r="J113" s="59">
        <f t="shared" si="18"/>
        <v>138</v>
      </c>
      <c r="K113" s="244"/>
      <c r="L113" s="59">
        <f t="shared" si="19"/>
        <v>1138</v>
      </c>
      <c r="M113" s="60">
        <f t="shared" si="1"/>
        <v>12745</v>
      </c>
      <c r="N113" s="60">
        <f t="shared" si="2"/>
        <v>12472</v>
      </c>
      <c r="O113" s="60">
        <f t="shared" si="3"/>
        <v>12404</v>
      </c>
      <c r="P113" s="60">
        <f t="shared" si="4"/>
        <v>12199</v>
      </c>
      <c r="Q113" s="60">
        <f t="shared" si="5"/>
        <v>12062</v>
      </c>
      <c r="R113" s="60">
        <f t="shared" si="6"/>
        <v>11789</v>
      </c>
      <c r="S113" s="60">
        <f t="shared" si="7"/>
        <v>11584</v>
      </c>
      <c r="T113" s="60">
        <f t="shared" si="8"/>
        <v>11380</v>
      </c>
    </row>
    <row r="114" spans="1:20" ht="18" customHeight="1" x14ac:dyDescent="0.15">
      <c r="A114" s="53" t="s">
        <v>439</v>
      </c>
      <c r="B114" s="56" t="s">
        <v>495</v>
      </c>
      <c r="C114" s="87" t="s">
        <v>19</v>
      </c>
      <c r="D114" s="79">
        <v>6.5</v>
      </c>
      <c r="E114" s="80" t="s">
        <v>22</v>
      </c>
      <c r="F114" s="58">
        <v>1.5</v>
      </c>
      <c r="G114" s="63">
        <f t="shared" si="14"/>
        <v>8</v>
      </c>
      <c r="H114" s="59">
        <f t="shared" si="21"/>
        <v>965</v>
      </c>
      <c r="I114" s="244"/>
      <c r="J114" s="59">
        <f t="shared" si="18"/>
        <v>207</v>
      </c>
      <c r="K114" s="244"/>
      <c r="L114" s="59">
        <f t="shared" si="19"/>
        <v>1224</v>
      </c>
      <c r="M114" s="60">
        <f t="shared" si="1"/>
        <v>13708</v>
      </c>
      <c r="N114" s="60">
        <f t="shared" si="2"/>
        <v>13415</v>
      </c>
      <c r="O114" s="60">
        <f t="shared" si="3"/>
        <v>13341</v>
      </c>
      <c r="P114" s="60">
        <f t="shared" si="4"/>
        <v>13121</v>
      </c>
      <c r="Q114" s="60">
        <f t="shared" si="5"/>
        <v>12974</v>
      </c>
      <c r="R114" s="60">
        <f t="shared" si="6"/>
        <v>12680</v>
      </c>
      <c r="S114" s="60">
        <f t="shared" si="7"/>
        <v>12460</v>
      </c>
      <c r="T114" s="60">
        <f t="shared" si="8"/>
        <v>12240</v>
      </c>
    </row>
    <row r="115" spans="1:20" ht="18" customHeight="1" x14ac:dyDescent="0.15">
      <c r="A115" s="53" t="s">
        <v>440</v>
      </c>
      <c r="B115" s="56" t="s">
        <v>495</v>
      </c>
      <c r="C115" s="87" t="s">
        <v>19</v>
      </c>
      <c r="D115" s="79">
        <v>6.5</v>
      </c>
      <c r="E115" s="80" t="s">
        <v>22</v>
      </c>
      <c r="F115" s="58">
        <v>2</v>
      </c>
      <c r="G115" s="63">
        <f t="shared" si="14"/>
        <v>8.5</v>
      </c>
      <c r="H115" s="59">
        <f t="shared" si="21"/>
        <v>965</v>
      </c>
      <c r="I115" s="244"/>
      <c r="J115" s="59">
        <f t="shared" si="18"/>
        <v>276</v>
      </c>
      <c r="K115" s="244"/>
      <c r="L115" s="59">
        <f t="shared" si="19"/>
        <v>1310</v>
      </c>
      <c r="M115" s="60">
        <f t="shared" si="1"/>
        <v>14672</v>
      </c>
      <c r="N115" s="60">
        <f t="shared" si="2"/>
        <v>14357</v>
      </c>
      <c r="O115" s="60">
        <f t="shared" si="3"/>
        <v>14279</v>
      </c>
      <c r="P115" s="60">
        <f t="shared" si="4"/>
        <v>14043</v>
      </c>
      <c r="Q115" s="60">
        <f t="shared" si="5"/>
        <v>13886</v>
      </c>
      <c r="R115" s="60">
        <f t="shared" si="6"/>
        <v>13571</v>
      </c>
      <c r="S115" s="60">
        <f t="shared" si="7"/>
        <v>13335</v>
      </c>
      <c r="T115" s="60">
        <f t="shared" si="8"/>
        <v>13100</v>
      </c>
    </row>
    <row r="116" spans="1:20" ht="18" customHeight="1" x14ac:dyDescent="0.15">
      <c r="A116" s="53" t="s">
        <v>441</v>
      </c>
      <c r="B116" s="56" t="s">
        <v>495</v>
      </c>
      <c r="C116" s="87" t="s">
        <v>19</v>
      </c>
      <c r="D116" s="79">
        <v>6.5</v>
      </c>
      <c r="E116" s="80" t="s">
        <v>22</v>
      </c>
      <c r="F116" s="58">
        <v>2.5</v>
      </c>
      <c r="G116" s="63">
        <f t="shared" si="14"/>
        <v>9</v>
      </c>
      <c r="H116" s="59">
        <f t="shared" si="21"/>
        <v>965</v>
      </c>
      <c r="I116" s="244"/>
      <c r="J116" s="59">
        <f t="shared" si="18"/>
        <v>345</v>
      </c>
      <c r="K116" s="244"/>
      <c r="L116" s="59">
        <f t="shared" si="19"/>
        <v>1396</v>
      </c>
      <c r="M116" s="60">
        <f t="shared" si="1"/>
        <v>15635</v>
      </c>
      <c r="N116" s="60">
        <f t="shared" si="2"/>
        <v>15300</v>
      </c>
      <c r="O116" s="60">
        <f t="shared" si="3"/>
        <v>15216</v>
      </c>
      <c r="P116" s="60">
        <f t="shared" si="4"/>
        <v>14965</v>
      </c>
      <c r="Q116" s="60">
        <f t="shared" si="5"/>
        <v>14797</v>
      </c>
      <c r="R116" s="60">
        <f t="shared" si="6"/>
        <v>14462</v>
      </c>
      <c r="S116" s="60">
        <f t="shared" si="7"/>
        <v>14211</v>
      </c>
      <c r="T116" s="60">
        <f t="shared" si="8"/>
        <v>13960</v>
      </c>
    </row>
    <row r="117" spans="1:20" ht="18" customHeight="1" x14ac:dyDescent="0.15">
      <c r="A117" s="53" t="s">
        <v>442</v>
      </c>
      <c r="B117" s="56" t="s">
        <v>495</v>
      </c>
      <c r="C117" s="87" t="s">
        <v>19</v>
      </c>
      <c r="D117" s="79">
        <v>6.5</v>
      </c>
      <c r="E117" s="80" t="s">
        <v>22</v>
      </c>
      <c r="F117" s="58">
        <v>3</v>
      </c>
      <c r="G117" s="63">
        <f t="shared" si="14"/>
        <v>9.5</v>
      </c>
      <c r="H117" s="59">
        <f t="shared" si="21"/>
        <v>965</v>
      </c>
      <c r="I117" s="244"/>
      <c r="J117" s="59">
        <f t="shared" si="18"/>
        <v>414</v>
      </c>
      <c r="K117" s="244"/>
      <c r="L117" s="59">
        <f t="shared" si="19"/>
        <v>1483</v>
      </c>
      <c r="M117" s="60">
        <f t="shared" si="1"/>
        <v>16609</v>
      </c>
      <c r="N117" s="60">
        <f t="shared" si="2"/>
        <v>16253</v>
      </c>
      <c r="O117" s="60">
        <f t="shared" si="3"/>
        <v>16164</v>
      </c>
      <c r="P117" s="60">
        <f t="shared" si="4"/>
        <v>15897</v>
      </c>
      <c r="Q117" s="60">
        <f t="shared" si="5"/>
        <v>15719</v>
      </c>
      <c r="R117" s="60">
        <f t="shared" si="6"/>
        <v>15363</v>
      </c>
      <c r="S117" s="60">
        <f t="shared" si="7"/>
        <v>15096</v>
      </c>
      <c r="T117" s="60">
        <f t="shared" si="8"/>
        <v>14830</v>
      </c>
    </row>
    <row r="118" spans="1:20" ht="18" customHeight="1" x14ac:dyDescent="0.15">
      <c r="A118" s="53" t="s">
        <v>443</v>
      </c>
      <c r="B118" s="56" t="s">
        <v>495</v>
      </c>
      <c r="C118" s="87" t="s">
        <v>19</v>
      </c>
      <c r="D118" s="79">
        <v>6.5</v>
      </c>
      <c r="E118" s="80" t="s">
        <v>22</v>
      </c>
      <c r="F118" s="58">
        <v>3.5</v>
      </c>
      <c r="G118" s="63">
        <f t="shared" si="14"/>
        <v>10</v>
      </c>
      <c r="H118" s="59">
        <f t="shared" si="21"/>
        <v>965</v>
      </c>
      <c r="I118" s="244"/>
      <c r="J118" s="59">
        <f t="shared" si="18"/>
        <v>483</v>
      </c>
      <c r="K118" s="244"/>
      <c r="L118" s="59">
        <f t="shared" si="19"/>
        <v>1569</v>
      </c>
      <c r="M118" s="60">
        <f t="shared" si="1"/>
        <v>17572</v>
      </c>
      <c r="N118" s="60">
        <f t="shared" si="2"/>
        <v>17196</v>
      </c>
      <c r="O118" s="60">
        <f t="shared" si="3"/>
        <v>17102</v>
      </c>
      <c r="P118" s="60">
        <f t="shared" si="4"/>
        <v>16819</v>
      </c>
      <c r="Q118" s="60">
        <f t="shared" si="5"/>
        <v>16631</v>
      </c>
      <c r="R118" s="60">
        <f t="shared" si="6"/>
        <v>16254</v>
      </c>
      <c r="S118" s="60">
        <f t="shared" si="7"/>
        <v>15972</v>
      </c>
      <c r="T118" s="60">
        <f t="shared" si="8"/>
        <v>15690</v>
      </c>
    </row>
    <row r="119" spans="1:20" ht="18" customHeight="1" x14ac:dyDescent="0.15">
      <c r="A119" s="53" t="s">
        <v>444</v>
      </c>
      <c r="B119" s="56" t="s">
        <v>495</v>
      </c>
      <c r="C119" s="87" t="s">
        <v>19</v>
      </c>
      <c r="D119" s="79">
        <v>6.5</v>
      </c>
      <c r="E119" s="80" t="s">
        <v>22</v>
      </c>
      <c r="F119" s="58">
        <v>4</v>
      </c>
      <c r="G119" s="63">
        <f t="shared" si="14"/>
        <v>10.5</v>
      </c>
      <c r="H119" s="59">
        <f t="shared" si="21"/>
        <v>965</v>
      </c>
      <c r="I119" s="244"/>
      <c r="J119" s="59">
        <f t="shared" si="18"/>
        <v>552</v>
      </c>
      <c r="K119" s="244"/>
      <c r="L119" s="59">
        <f t="shared" si="19"/>
        <v>1655</v>
      </c>
      <c r="M119" s="60">
        <f t="shared" si="1"/>
        <v>18536</v>
      </c>
      <c r="N119" s="60">
        <f t="shared" si="2"/>
        <v>18138</v>
      </c>
      <c r="O119" s="60">
        <f t="shared" si="3"/>
        <v>18039</v>
      </c>
      <c r="P119" s="60">
        <f t="shared" si="4"/>
        <v>17741</v>
      </c>
      <c r="Q119" s="60">
        <f t="shared" si="5"/>
        <v>17543</v>
      </c>
      <c r="R119" s="60">
        <f t="shared" si="6"/>
        <v>17145</v>
      </c>
      <c r="S119" s="60">
        <f t="shared" si="7"/>
        <v>16847</v>
      </c>
      <c r="T119" s="60">
        <f t="shared" si="8"/>
        <v>16550</v>
      </c>
    </row>
    <row r="120" spans="1:20" ht="18" customHeight="1" x14ac:dyDescent="0.15">
      <c r="A120" s="53" t="s">
        <v>445</v>
      </c>
      <c r="B120" s="56" t="s">
        <v>495</v>
      </c>
      <c r="C120" s="87" t="s">
        <v>19</v>
      </c>
      <c r="D120" s="79">
        <v>6.5</v>
      </c>
      <c r="E120" s="80" t="s">
        <v>22</v>
      </c>
      <c r="F120" s="58">
        <v>4.5</v>
      </c>
      <c r="G120" s="63">
        <f t="shared" si="14"/>
        <v>11</v>
      </c>
      <c r="H120" s="59">
        <f t="shared" si="21"/>
        <v>965</v>
      </c>
      <c r="I120" s="244"/>
      <c r="J120" s="59">
        <f t="shared" si="18"/>
        <v>621</v>
      </c>
      <c r="K120" s="244"/>
      <c r="L120" s="59">
        <f t="shared" si="19"/>
        <v>1741</v>
      </c>
      <c r="M120" s="60">
        <f t="shared" si="1"/>
        <v>19499</v>
      </c>
      <c r="N120" s="60">
        <f t="shared" si="2"/>
        <v>19081</v>
      </c>
      <c r="O120" s="60">
        <f t="shared" si="3"/>
        <v>18976</v>
      </c>
      <c r="P120" s="60">
        <f t="shared" si="4"/>
        <v>18663</v>
      </c>
      <c r="Q120" s="60">
        <f t="shared" si="5"/>
        <v>18454</v>
      </c>
      <c r="R120" s="60">
        <f t="shared" si="6"/>
        <v>18036</v>
      </c>
      <c r="S120" s="60">
        <f t="shared" si="7"/>
        <v>17723</v>
      </c>
      <c r="T120" s="60">
        <f t="shared" si="8"/>
        <v>17410</v>
      </c>
    </row>
    <row r="121" spans="1:20" ht="18" customHeight="1" x14ac:dyDescent="0.15">
      <c r="A121" s="53" t="s">
        <v>603</v>
      </c>
      <c r="B121" s="56" t="s">
        <v>495</v>
      </c>
      <c r="C121" s="87" t="s">
        <v>19</v>
      </c>
      <c r="D121" s="79">
        <v>7</v>
      </c>
      <c r="E121" s="80" t="s">
        <v>22</v>
      </c>
      <c r="F121" s="58">
        <v>0.5</v>
      </c>
      <c r="G121" s="63">
        <f t="shared" si="14"/>
        <v>7.5</v>
      </c>
      <c r="H121" s="59">
        <f>'基本（介護無）・単一'!L17</f>
        <v>1034</v>
      </c>
      <c r="I121" s="244"/>
      <c r="J121" s="59">
        <f t="shared" si="18"/>
        <v>69</v>
      </c>
      <c r="K121" s="244"/>
      <c r="L121" s="59">
        <f t="shared" si="19"/>
        <v>1120</v>
      </c>
      <c r="M121" s="60">
        <f t="shared" si="1"/>
        <v>12544</v>
      </c>
      <c r="N121" s="60">
        <f t="shared" si="2"/>
        <v>12275</v>
      </c>
      <c r="O121" s="60">
        <f t="shared" si="3"/>
        <v>12208</v>
      </c>
      <c r="P121" s="60">
        <f t="shared" si="4"/>
        <v>12006</v>
      </c>
      <c r="Q121" s="60">
        <f t="shared" si="5"/>
        <v>11872</v>
      </c>
      <c r="R121" s="60">
        <f t="shared" si="6"/>
        <v>11603</v>
      </c>
      <c r="S121" s="60">
        <f t="shared" si="7"/>
        <v>11401</v>
      </c>
      <c r="T121" s="60">
        <f t="shared" si="8"/>
        <v>11200</v>
      </c>
    </row>
    <row r="122" spans="1:20" ht="18" customHeight="1" x14ac:dyDescent="0.15">
      <c r="A122" s="53" t="s">
        <v>604</v>
      </c>
      <c r="B122" s="56" t="s">
        <v>495</v>
      </c>
      <c r="C122" s="87" t="s">
        <v>19</v>
      </c>
      <c r="D122" s="79">
        <v>7</v>
      </c>
      <c r="E122" s="80" t="s">
        <v>22</v>
      </c>
      <c r="F122" s="58">
        <v>1</v>
      </c>
      <c r="G122" s="63">
        <f t="shared" si="14"/>
        <v>8</v>
      </c>
      <c r="H122" s="59">
        <f t="shared" ref="H122:H129" si="22">$H$121</f>
        <v>1034</v>
      </c>
      <c r="I122" s="244"/>
      <c r="J122" s="59">
        <f t="shared" si="18"/>
        <v>138</v>
      </c>
      <c r="K122" s="244"/>
      <c r="L122" s="59">
        <f t="shared" si="19"/>
        <v>1207</v>
      </c>
      <c r="M122" s="60">
        <f t="shared" si="1"/>
        <v>13518</v>
      </c>
      <c r="N122" s="60">
        <f t="shared" si="2"/>
        <v>13228</v>
      </c>
      <c r="O122" s="60">
        <f t="shared" si="3"/>
        <v>13156</v>
      </c>
      <c r="P122" s="60">
        <f t="shared" si="4"/>
        <v>12939</v>
      </c>
      <c r="Q122" s="60">
        <f t="shared" si="5"/>
        <v>12794</v>
      </c>
      <c r="R122" s="60">
        <f t="shared" si="6"/>
        <v>12504</v>
      </c>
      <c r="S122" s="60">
        <f t="shared" si="7"/>
        <v>12287</v>
      </c>
      <c r="T122" s="60">
        <f t="shared" si="8"/>
        <v>12070</v>
      </c>
    </row>
    <row r="123" spans="1:20" ht="18" customHeight="1" x14ac:dyDescent="0.15">
      <c r="A123" s="53" t="s">
        <v>605</v>
      </c>
      <c r="B123" s="56" t="s">
        <v>495</v>
      </c>
      <c r="C123" s="87" t="s">
        <v>19</v>
      </c>
      <c r="D123" s="79">
        <v>7</v>
      </c>
      <c r="E123" s="80" t="s">
        <v>22</v>
      </c>
      <c r="F123" s="58">
        <v>1.5</v>
      </c>
      <c r="G123" s="63">
        <f t="shared" si="14"/>
        <v>8.5</v>
      </c>
      <c r="H123" s="59">
        <f t="shared" si="22"/>
        <v>1034</v>
      </c>
      <c r="I123" s="244"/>
      <c r="J123" s="59">
        <f t="shared" si="18"/>
        <v>207</v>
      </c>
      <c r="K123" s="244"/>
      <c r="L123" s="59">
        <f t="shared" si="19"/>
        <v>1293</v>
      </c>
      <c r="M123" s="60">
        <f t="shared" si="1"/>
        <v>14481</v>
      </c>
      <c r="N123" s="60">
        <f t="shared" si="2"/>
        <v>14171</v>
      </c>
      <c r="O123" s="60">
        <f t="shared" si="3"/>
        <v>14093</v>
      </c>
      <c r="P123" s="60">
        <f t="shared" si="4"/>
        <v>13860</v>
      </c>
      <c r="Q123" s="60">
        <f t="shared" si="5"/>
        <v>13705</v>
      </c>
      <c r="R123" s="60">
        <f t="shared" si="6"/>
        <v>13395</v>
      </c>
      <c r="S123" s="60">
        <f t="shared" si="7"/>
        <v>13162</v>
      </c>
      <c r="T123" s="60">
        <f t="shared" si="8"/>
        <v>12930</v>
      </c>
    </row>
    <row r="124" spans="1:20" ht="18" customHeight="1" x14ac:dyDescent="0.15">
      <c r="A124" s="53" t="s">
        <v>606</v>
      </c>
      <c r="B124" s="56" t="s">
        <v>495</v>
      </c>
      <c r="C124" s="87" t="s">
        <v>19</v>
      </c>
      <c r="D124" s="79">
        <v>7</v>
      </c>
      <c r="E124" s="80" t="s">
        <v>22</v>
      </c>
      <c r="F124" s="58">
        <v>2</v>
      </c>
      <c r="G124" s="63">
        <f t="shared" si="14"/>
        <v>9</v>
      </c>
      <c r="H124" s="59">
        <f t="shared" si="22"/>
        <v>1034</v>
      </c>
      <c r="I124" s="244"/>
      <c r="J124" s="59">
        <f t="shared" si="18"/>
        <v>276</v>
      </c>
      <c r="K124" s="244"/>
      <c r="L124" s="59">
        <f t="shared" si="19"/>
        <v>1379</v>
      </c>
      <c r="M124" s="60">
        <f t="shared" si="1"/>
        <v>15444</v>
      </c>
      <c r="N124" s="60">
        <f t="shared" si="2"/>
        <v>15113</v>
      </c>
      <c r="O124" s="60">
        <f t="shared" si="3"/>
        <v>15031</v>
      </c>
      <c r="P124" s="60">
        <f t="shared" si="4"/>
        <v>14782</v>
      </c>
      <c r="Q124" s="60">
        <f t="shared" si="5"/>
        <v>14617</v>
      </c>
      <c r="R124" s="60">
        <f t="shared" si="6"/>
        <v>14286</v>
      </c>
      <c r="S124" s="60">
        <f t="shared" si="7"/>
        <v>14038</v>
      </c>
      <c r="T124" s="60">
        <f t="shared" si="8"/>
        <v>13790</v>
      </c>
    </row>
    <row r="125" spans="1:20" ht="18" customHeight="1" x14ac:dyDescent="0.15">
      <c r="A125" s="53" t="s">
        <v>607</v>
      </c>
      <c r="B125" s="56" t="s">
        <v>495</v>
      </c>
      <c r="C125" s="87" t="s">
        <v>19</v>
      </c>
      <c r="D125" s="79">
        <v>7</v>
      </c>
      <c r="E125" s="80" t="s">
        <v>22</v>
      </c>
      <c r="F125" s="58">
        <v>2.5</v>
      </c>
      <c r="G125" s="63">
        <f t="shared" si="14"/>
        <v>9.5</v>
      </c>
      <c r="H125" s="59">
        <f t="shared" si="22"/>
        <v>1034</v>
      </c>
      <c r="I125" s="244"/>
      <c r="J125" s="59">
        <f t="shared" si="18"/>
        <v>345</v>
      </c>
      <c r="K125" s="244"/>
      <c r="L125" s="59">
        <f t="shared" si="19"/>
        <v>1465</v>
      </c>
      <c r="M125" s="60">
        <f t="shared" si="1"/>
        <v>16408</v>
      </c>
      <c r="N125" s="60">
        <f t="shared" si="2"/>
        <v>16056</v>
      </c>
      <c r="O125" s="60">
        <f t="shared" si="3"/>
        <v>15968</v>
      </c>
      <c r="P125" s="60">
        <f t="shared" si="4"/>
        <v>15704</v>
      </c>
      <c r="Q125" s="60">
        <f t="shared" si="5"/>
        <v>15529</v>
      </c>
      <c r="R125" s="60">
        <f t="shared" si="6"/>
        <v>15177</v>
      </c>
      <c r="S125" s="60">
        <f t="shared" si="7"/>
        <v>14913</v>
      </c>
      <c r="T125" s="60">
        <f t="shared" si="8"/>
        <v>14650</v>
      </c>
    </row>
    <row r="126" spans="1:20" ht="18" customHeight="1" x14ac:dyDescent="0.15">
      <c r="A126" s="53" t="s">
        <v>608</v>
      </c>
      <c r="B126" s="56" t="s">
        <v>495</v>
      </c>
      <c r="C126" s="87" t="s">
        <v>19</v>
      </c>
      <c r="D126" s="79">
        <v>7</v>
      </c>
      <c r="E126" s="80" t="s">
        <v>22</v>
      </c>
      <c r="F126" s="58">
        <v>3</v>
      </c>
      <c r="G126" s="63">
        <f t="shared" si="14"/>
        <v>10</v>
      </c>
      <c r="H126" s="59">
        <f t="shared" si="22"/>
        <v>1034</v>
      </c>
      <c r="I126" s="244"/>
      <c r="J126" s="59">
        <f t="shared" si="18"/>
        <v>414</v>
      </c>
      <c r="K126" s="244"/>
      <c r="L126" s="59">
        <f t="shared" si="19"/>
        <v>1552</v>
      </c>
      <c r="M126" s="60">
        <f t="shared" si="1"/>
        <v>17382</v>
      </c>
      <c r="N126" s="60">
        <f t="shared" si="2"/>
        <v>17009</v>
      </c>
      <c r="O126" s="60">
        <f t="shared" si="3"/>
        <v>16916</v>
      </c>
      <c r="P126" s="60">
        <f t="shared" si="4"/>
        <v>16637</v>
      </c>
      <c r="Q126" s="60">
        <f t="shared" si="5"/>
        <v>16451</v>
      </c>
      <c r="R126" s="60">
        <f t="shared" si="6"/>
        <v>16078</v>
      </c>
      <c r="S126" s="60">
        <f t="shared" si="7"/>
        <v>15799</v>
      </c>
      <c r="T126" s="60">
        <f t="shared" si="8"/>
        <v>15520</v>
      </c>
    </row>
    <row r="127" spans="1:20" ht="18" customHeight="1" x14ac:dyDescent="0.15">
      <c r="A127" s="53" t="s">
        <v>609</v>
      </c>
      <c r="B127" s="56" t="s">
        <v>495</v>
      </c>
      <c r="C127" s="87" t="s">
        <v>19</v>
      </c>
      <c r="D127" s="79">
        <v>7</v>
      </c>
      <c r="E127" s="80" t="s">
        <v>22</v>
      </c>
      <c r="F127" s="58">
        <v>3.5</v>
      </c>
      <c r="G127" s="63">
        <f t="shared" si="14"/>
        <v>10.5</v>
      </c>
      <c r="H127" s="59">
        <f t="shared" si="22"/>
        <v>1034</v>
      </c>
      <c r="I127" s="244"/>
      <c r="J127" s="59">
        <f t="shared" si="18"/>
        <v>483</v>
      </c>
      <c r="K127" s="244"/>
      <c r="L127" s="59">
        <f t="shared" si="19"/>
        <v>1638</v>
      </c>
      <c r="M127" s="60">
        <f t="shared" si="1"/>
        <v>18345</v>
      </c>
      <c r="N127" s="60">
        <f t="shared" si="2"/>
        <v>17952</v>
      </c>
      <c r="O127" s="60">
        <f t="shared" si="3"/>
        <v>17854</v>
      </c>
      <c r="P127" s="60">
        <f t="shared" si="4"/>
        <v>17559</v>
      </c>
      <c r="Q127" s="60">
        <f t="shared" si="5"/>
        <v>17362</v>
      </c>
      <c r="R127" s="60">
        <f t="shared" si="6"/>
        <v>16969</v>
      </c>
      <c r="S127" s="60">
        <f t="shared" si="7"/>
        <v>16674</v>
      </c>
      <c r="T127" s="60">
        <f t="shared" si="8"/>
        <v>16380</v>
      </c>
    </row>
    <row r="128" spans="1:20" ht="18" customHeight="1" x14ac:dyDescent="0.15">
      <c r="A128" s="53" t="s">
        <v>610</v>
      </c>
      <c r="B128" s="56" t="s">
        <v>495</v>
      </c>
      <c r="C128" s="87" t="s">
        <v>19</v>
      </c>
      <c r="D128" s="79">
        <v>7</v>
      </c>
      <c r="E128" s="80" t="s">
        <v>22</v>
      </c>
      <c r="F128" s="58">
        <v>4</v>
      </c>
      <c r="G128" s="63">
        <f t="shared" si="14"/>
        <v>11</v>
      </c>
      <c r="H128" s="59">
        <f t="shared" si="22"/>
        <v>1034</v>
      </c>
      <c r="I128" s="244"/>
      <c r="J128" s="59">
        <f t="shared" si="18"/>
        <v>552</v>
      </c>
      <c r="K128" s="244"/>
      <c r="L128" s="59">
        <f t="shared" si="19"/>
        <v>1724</v>
      </c>
      <c r="M128" s="60">
        <f t="shared" si="1"/>
        <v>19308</v>
      </c>
      <c r="N128" s="60">
        <f t="shared" si="2"/>
        <v>18895</v>
      </c>
      <c r="O128" s="60">
        <f t="shared" si="3"/>
        <v>18791</v>
      </c>
      <c r="P128" s="60">
        <f t="shared" si="4"/>
        <v>18481</v>
      </c>
      <c r="Q128" s="60">
        <f t="shared" si="5"/>
        <v>18274</v>
      </c>
      <c r="R128" s="60">
        <f t="shared" si="6"/>
        <v>17860</v>
      </c>
      <c r="S128" s="60">
        <f t="shared" si="7"/>
        <v>17550</v>
      </c>
      <c r="T128" s="60">
        <f t="shared" si="8"/>
        <v>17240</v>
      </c>
    </row>
    <row r="129" spans="1:20" ht="18" customHeight="1" x14ac:dyDescent="0.15">
      <c r="A129" s="53" t="s">
        <v>611</v>
      </c>
      <c r="B129" s="56" t="s">
        <v>495</v>
      </c>
      <c r="C129" s="87" t="s">
        <v>19</v>
      </c>
      <c r="D129" s="79">
        <v>7</v>
      </c>
      <c r="E129" s="80" t="s">
        <v>22</v>
      </c>
      <c r="F129" s="58">
        <v>4.5</v>
      </c>
      <c r="G129" s="63">
        <f t="shared" si="14"/>
        <v>11.5</v>
      </c>
      <c r="H129" s="59">
        <f t="shared" si="22"/>
        <v>1034</v>
      </c>
      <c r="I129" s="244"/>
      <c r="J129" s="59">
        <f t="shared" si="18"/>
        <v>621</v>
      </c>
      <c r="K129" s="244"/>
      <c r="L129" s="59">
        <f t="shared" si="19"/>
        <v>1810</v>
      </c>
      <c r="M129" s="60">
        <f t="shared" si="1"/>
        <v>20272</v>
      </c>
      <c r="N129" s="60">
        <f t="shared" si="2"/>
        <v>19837</v>
      </c>
      <c r="O129" s="60">
        <f t="shared" si="3"/>
        <v>19729</v>
      </c>
      <c r="P129" s="60">
        <f t="shared" si="4"/>
        <v>19403</v>
      </c>
      <c r="Q129" s="60">
        <f t="shared" si="5"/>
        <v>19186</v>
      </c>
      <c r="R129" s="60">
        <f t="shared" si="6"/>
        <v>18751</v>
      </c>
      <c r="S129" s="60">
        <f t="shared" si="7"/>
        <v>18425</v>
      </c>
      <c r="T129" s="60">
        <f t="shared" si="8"/>
        <v>18100</v>
      </c>
    </row>
    <row r="130" spans="1:20" ht="18" customHeight="1" x14ac:dyDescent="0.15">
      <c r="A130" s="53" t="s">
        <v>446</v>
      </c>
      <c r="B130" s="56" t="s">
        <v>495</v>
      </c>
      <c r="C130" s="87" t="s">
        <v>19</v>
      </c>
      <c r="D130" s="79">
        <v>7.5</v>
      </c>
      <c r="E130" s="80" t="s">
        <v>22</v>
      </c>
      <c r="F130" s="58">
        <v>0.5</v>
      </c>
      <c r="G130" s="63">
        <f t="shared" si="14"/>
        <v>8</v>
      </c>
      <c r="H130" s="59">
        <f>'基本（介護無）・単一'!L18</f>
        <v>1103</v>
      </c>
      <c r="I130" s="244"/>
      <c r="J130" s="59">
        <f t="shared" si="18"/>
        <v>69</v>
      </c>
      <c r="K130" s="244"/>
      <c r="L130" s="59">
        <f t="shared" si="19"/>
        <v>1189</v>
      </c>
      <c r="M130" s="60">
        <f t="shared" si="1"/>
        <v>13316</v>
      </c>
      <c r="N130" s="60">
        <f t="shared" si="2"/>
        <v>13031</v>
      </c>
      <c r="O130" s="60">
        <f t="shared" si="3"/>
        <v>12960</v>
      </c>
      <c r="P130" s="60">
        <f t="shared" si="4"/>
        <v>12746</v>
      </c>
      <c r="Q130" s="60">
        <f t="shared" si="5"/>
        <v>12603</v>
      </c>
      <c r="R130" s="60">
        <f t="shared" si="6"/>
        <v>12318</v>
      </c>
      <c r="S130" s="60">
        <f t="shared" si="7"/>
        <v>12104</v>
      </c>
      <c r="T130" s="60">
        <f t="shared" si="8"/>
        <v>11890</v>
      </c>
    </row>
    <row r="131" spans="1:20" ht="18" customHeight="1" x14ac:dyDescent="0.15">
      <c r="A131" s="53" t="s">
        <v>447</v>
      </c>
      <c r="B131" s="56" t="s">
        <v>495</v>
      </c>
      <c r="C131" s="87" t="s">
        <v>19</v>
      </c>
      <c r="D131" s="79">
        <v>7.5</v>
      </c>
      <c r="E131" s="80" t="s">
        <v>22</v>
      </c>
      <c r="F131" s="58">
        <v>1</v>
      </c>
      <c r="G131" s="63">
        <f t="shared" si="14"/>
        <v>8.5</v>
      </c>
      <c r="H131" s="59">
        <f t="shared" ref="H131:H138" si="23">$H$130</f>
        <v>1103</v>
      </c>
      <c r="I131" s="244"/>
      <c r="J131" s="59">
        <f t="shared" si="18"/>
        <v>138</v>
      </c>
      <c r="K131" s="244"/>
      <c r="L131" s="59">
        <f t="shared" si="19"/>
        <v>1276</v>
      </c>
      <c r="M131" s="60">
        <f t="shared" si="1"/>
        <v>14291</v>
      </c>
      <c r="N131" s="60">
        <f t="shared" si="2"/>
        <v>13984</v>
      </c>
      <c r="O131" s="60">
        <f t="shared" si="3"/>
        <v>13908</v>
      </c>
      <c r="P131" s="60">
        <f t="shared" si="4"/>
        <v>13678</v>
      </c>
      <c r="Q131" s="60">
        <f t="shared" si="5"/>
        <v>13525</v>
      </c>
      <c r="R131" s="60">
        <f t="shared" si="6"/>
        <v>13219</v>
      </c>
      <c r="S131" s="60">
        <f t="shared" si="7"/>
        <v>12989</v>
      </c>
      <c r="T131" s="60">
        <f t="shared" si="8"/>
        <v>12760</v>
      </c>
    </row>
    <row r="132" spans="1:20" ht="18" customHeight="1" x14ac:dyDescent="0.15">
      <c r="A132" s="53" t="s">
        <v>448</v>
      </c>
      <c r="B132" s="56" t="s">
        <v>495</v>
      </c>
      <c r="C132" s="87" t="s">
        <v>19</v>
      </c>
      <c r="D132" s="79">
        <v>7.5</v>
      </c>
      <c r="E132" s="80" t="s">
        <v>22</v>
      </c>
      <c r="F132" s="58">
        <v>1.5</v>
      </c>
      <c r="G132" s="63">
        <f t="shared" si="14"/>
        <v>9</v>
      </c>
      <c r="H132" s="59">
        <f t="shared" si="23"/>
        <v>1103</v>
      </c>
      <c r="I132" s="244"/>
      <c r="J132" s="59">
        <f t="shared" si="18"/>
        <v>207</v>
      </c>
      <c r="K132" s="244"/>
      <c r="L132" s="59">
        <f t="shared" ref="L132:L163" si="24">ROUND(H132*(1+$I$4),0)+ROUND(J132*(1+$K$4),0)</f>
        <v>1362</v>
      </c>
      <c r="M132" s="60">
        <f t="shared" si="1"/>
        <v>15254</v>
      </c>
      <c r="N132" s="60">
        <f t="shared" si="2"/>
        <v>14927</v>
      </c>
      <c r="O132" s="60">
        <f t="shared" si="3"/>
        <v>14845</v>
      </c>
      <c r="P132" s="60">
        <f t="shared" si="4"/>
        <v>14600</v>
      </c>
      <c r="Q132" s="60">
        <f t="shared" si="5"/>
        <v>14437</v>
      </c>
      <c r="R132" s="60">
        <f t="shared" si="6"/>
        <v>14110</v>
      </c>
      <c r="S132" s="60">
        <f t="shared" si="7"/>
        <v>13865</v>
      </c>
      <c r="T132" s="60">
        <f t="shared" si="8"/>
        <v>13620</v>
      </c>
    </row>
    <row r="133" spans="1:20" ht="18" customHeight="1" x14ac:dyDescent="0.15">
      <c r="A133" s="53" t="s">
        <v>449</v>
      </c>
      <c r="B133" s="56" t="s">
        <v>495</v>
      </c>
      <c r="C133" s="87" t="s">
        <v>19</v>
      </c>
      <c r="D133" s="79">
        <v>7.5</v>
      </c>
      <c r="E133" s="80" t="s">
        <v>22</v>
      </c>
      <c r="F133" s="58">
        <v>2</v>
      </c>
      <c r="G133" s="63">
        <f t="shared" ref="G133:G192" si="25">D133+F133</f>
        <v>9.5</v>
      </c>
      <c r="H133" s="59">
        <f t="shared" si="23"/>
        <v>1103</v>
      </c>
      <c r="I133" s="244"/>
      <c r="J133" s="59">
        <f t="shared" si="18"/>
        <v>276</v>
      </c>
      <c r="K133" s="244"/>
      <c r="L133" s="59">
        <f t="shared" si="24"/>
        <v>1448</v>
      </c>
      <c r="M133" s="60">
        <f t="shared" si="1"/>
        <v>16217</v>
      </c>
      <c r="N133" s="60">
        <f t="shared" si="2"/>
        <v>15870</v>
      </c>
      <c r="O133" s="60">
        <f t="shared" si="3"/>
        <v>15783</v>
      </c>
      <c r="P133" s="60">
        <f t="shared" si="4"/>
        <v>15522</v>
      </c>
      <c r="Q133" s="60">
        <f t="shared" si="5"/>
        <v>15348</v>
      </c>
      <c r="R133" s="60">
        <f t="shared" si="6"/>
        <v>15001</v>
      </c>
      <c r="S133" s="60">
        <f t="shared" si="7"/>
        <v>14740</v>
      </c>
      <c r="T133" s="60">
        <f t="shared" si="8"/>
        <v>14480</v>
      </c>
    </row>
    <row r="134" spans="1:20" ht="18" customHeight="1" x14ac:dyDescent="0.15">
      <c r="A134" s="53" t="s">
        <v>450</v>
      </c>
      <c r="B134" s="56" t="s">
        <v>495</v>
      </c>
      <c r="C134" s="87" t="s">
        <v>19</v>
      </c>
      <c r="D134" s="79">
        <v>7.5</v>
      </c>
      <c r="E134" s="80" t="s">
        <v>22</v>
      </c>
      <c r="F134" s="58">
        <v>2.5</v>
      </c>
      <c r="G134" s="63">
        <f t="shared" si="25"/>
        <v>10</v>
      </c>
      <c r="H134" s="59">
        <f t="shared" si="23"/>
        <v>1103</v>
      </c>
      <c r="I134" s="244"/>
      <c r="J134" s="59">
        <f t="shared" si="18"/>
        <v>345</v>
      </c>
      <c r="K134" s="244"/>
      <c r="L134" s="59">
        <f t="shared" si="24"/>
        <v>1534</v>
      </c>
      <c r="M134" s="60">
        <f t="shared" si="1"/>
        <v>17180</v>
      </c>
      <c r="N134" s="60">
        <f t="shared" si="2"/>
        <v>16812</v>
      </c>
      <c r="O134" s="60">
        <f t="shared" si="3"/>
        <v>16720</v>
      </c>
      <c r="P134" s="60">
        <f t="shared" si="4"/>
        <v>16444</v>
      </c>
      <c r="Q134" s="60">
        <f t="shared" si="5"/>
        <v>16260</v>
      </c>
      <c r="R134" s="60">
        <f t="shared" si="6"/>
        <v>15892</v>
      </c>
      <c r="S134" s="60">
        <f t="shared" si="7"/>
        <v>15616</v>
      </c>
      <c r="T134" s="60">
        <f t="shared" si="8"/>
        <v>15340</v>
      </c>
    </row>
    <row r="135" spans="1:20" ht="18" customHeight="1" x14ac:dyDescent="0.15">
      <c r="A135" s="53" t="s">
        <v>451</v>
      </c>
      <c r="B135" s="56" t="s">
        <v>495</v>
      </c>
      <c r="C135" s="87" t="s">
        <v>19</v>
      </c>
      <c r="D135" s="79">
        <v>7.5</v>
      </c>
      <c r="E135" s="80" t="s">
        <v>22</v>
      </c>
      <c r="F135" s="58">
        <v>3</v>
      </c>
      <c r="G135" s="63">
        <f t="shared" si="25"/>
        <v>10.5</v>
      </c>
      <c r="H135" s="59">
        <f t="shared" si="23"/>
        <v>1103</v>
      </c>
      <c r="I135" s="244"/>
      <c r="J135" s="59">
        <f t="shared" si="18"/>
        <v>414</v>
      </c>
      <c r="K135" s="244"/>
      <c r="L135" s="59">
        <f t="shared" si="24"/>
        <v>1621</v>
      </c>
      <c r="M135" s="60">
        <f t="shared" si="1"/>
        <v>18155</v>
      </c>
      <c r="N135" s="60">
        <f t="shared" si="2"/>
        <v>17766</v>
      </c>
      <c r="O135" s="60">
        <f t="shared" si="3"/>
        <v>17668</v>
      </c>
      <c r="P135" s="60">
        <f t="shared" si="4"/>
        <v>17377</v>
      </c>
      <c r="Q135" s="60">
        <f t="shared" si="5"/>
        <v>17182</v>
      </c>
      <c r="R135" s="60">
        <f t="shared" si="6"/>
        <v>16793</v>
      </c>
      <c r="S135" s="60">
        <f t="shared" si="7"/>
        <v>16501</v>
      </c>
      <c r="T135" s="60">
        <f t="shared" si="8"/>
        <v>16210</v>
      </c>
    </row>
    <row r="136" spans="1:20" ht="18" customHeight="1" x14ac:dyDescent="0.15">
      <c r="A136" s="53" t="s">
        <v>452</v>
      </c>
      <c r="B136" s="56" t="s">
        <v>495</v>
      </c>
      <c r="C136" s="87" t="s">
        <v>19</v>
      </c>
      <c r="D136" s="79">
        <v>7.5</v>
      </c>
      <c r="E136" s="80" t="s">
        <v>22</v>
      </c>
      <c r="F136" s="58">
        <v>3.5</v>
      </c>
      <c r="G136" s="63">
        <f t="shared" si="25"/>
        <v>11</v>
      </c>
      <c r="H136" s="59">
        <f t="shared" si="23"/>
        <v>1103</v>
      </c>
      <c r="I136" s="244"/>
      <c r="J136" s="59">
        <f t="shared" si="18"/>
        <v>483</v>
      </c>
      <c r="K136" s="244"/>
      <c r="L136" s="59">
        <f t="shared" si="24"/>
        <v>1707</v>
      </c>
      <c r="M136" s="60">
        <f t="shared" si="1"/>
        <v>19118</v>
      </c>
      <c r="N136" s="60">
        <f t="shared" si="2"/>
        <v>18708</v>
      </c>
      <c r="O136" s="60">
        <f t="shared" si="3"/>
        <v>18606</v>
      </c>
      <c r="P136" s="60">
        <f t="shared" si="4"/>
        <v>18299</v>
      </c>
      <c r="Q136" s="60">
        <f t="shared" si="5"/>
        <v>18094</v>
      </c>
      <c r="R136" s="60">
        <f t="shared" si="6"/>
        <v>17684</v>
      </c>
      <c r="S136" s="60">
        <f t="shared" si="7"/>
        <v>17377</v>
      </c>
      <c r="T136" s="60">
        <f t="shared" si="8"/>
        <v>17070</v>
      </c>
    </row>
    <row r="137" spans="1:20" ht="18" customHeight="1" x14ac:dyDescent="0.15">
      <c r="A137" s="53" t="s">
        <v>453</v>
      </c>
      <c r="B137" s="56" t="s">
        <v>495</v>
      </c>
      <c r="C137" s="87" t="s">
        <v>19</v>
      </c>
      <c r="D137" s="79">
        <v>7.5</v>
      </c>
      <c r="E137" s="80" t="s">
        <v>22</v>
      </c>
      <c r="F137" s="58">
        <v>4</v>
      </c>
      <c r="G137" s="63">
        <f t="shared" si="25"/>
        <v>11.5</v>
      </c>
      <c r="H137" s="59">
        <f t="shared" si="23"/>
        <v>1103</v>
      </c>
      <c r="I137" s="244"/>
      <c r="J137" s="59">
        <f t="shared" si="18"/>
        <v>552</v>
      </c>
      <c r="K137" s="244"/>
      <c r="L137" s="59">
        <f t="shared" si="24"/>
        <v>1793</v>
      </c>
      <c r="M137" s="60">
        <f t="shared" si="1"/>
        <v>20081</v>
      </c>
      <c r="N137" s="60">
        <f t="shared" si="2"/>
        <v>19651</v>
      </c>
      <c r="O137" s="60">
        <f t="shared" si="3"/>
        <v>19543</v>
      </c>
      <c r="P137" s="60">
        <f t="shared" si="4"/>
        <v>19220</v>
      </c>
      <c r="Q137" s="60">
        <f t="shared" si="5"/>
        <v>19005</v>
      </c>
      <c r="R137" s="60">
        <f t="shared" si="6"/>
        <v>18575</v>
      </c>
      <c r="S137" s="60">
        <f t="shared" si="7"/>
        <v>18252</v>
      </c>
      <c r="T137" s="60">
        <f t="shared" si="8"/>
        <v>17930</v>
      </c>
    </row>
    <row r="138" spans="1:20" ht="18" customHeight="1" x14ac:dyDescent="0.15">
      <c r="A138" s="53" t="s">
        <v>454</v>
      </c>
      <c r="B138" s="56" t="s">
        <v>495</v>
      </c>
      <c r="C138" s="87" t="s">
        <v>19</v>
      </c>
      <c r="D138" s="79">
        <v>7.5</v>
      </c>
      <c r="E138" s="80" t="s">
        <v>22</v>
      </c>
      <c r="F138" s="58">
        <v>4.5</v>
      </c>
      <c r="G138" s="63">
        <f t="shared" si="25"/>
        <v>12</v>
      </c>
      <c r="H138" s="59">
        <f t="shared" si="23"/>
        <v>1103</v>
      </c>
      <c r="I138" s="244"/>
      <c r="J138" s="59">
        <f t="shared" si="18"/>
        <v>621</v>
      </c>
      <c r="K138" s="244"/>
      <c r="L138" s="59">
        <f t="shared" si="24"/>
        <v>1879</v>
      </c>
      <c r="M138" s="60">
        <f t="shared" si="1"/>
        <v>21044</v>
      </c>
      <c r="N138" s="60">
        <f t="shared" si="2"/>
        <v>20593</v>
      </c>
      <c r="O138" s="60">
        <f t="shared" si="3"/>
        <v>20481</v>
      </c>
      <c r="P138" s="60">
        <f t="shared" si="4"/>
        <v>20142</v>
      </c>
      <c r="Q138" s="60">
        <f t="shared" si="5"/>
        <v>19917</v>
      </c>
      <c r="R138" s="60">
        <f t="shared" si="6"/>
        <v>19466</v>
      </c>
      <c r="S138" s="60">
        <f t="shared" si="7"/>
        <v>19128</v>
      </c>
      <c r="T138" s="60">
        <f t="shared" si="8"/>
        <v>18790</v>
      </c>
    </row>
    <row r="139" spans="1:20" ht="18" customHeight="1" x14ac:dyDescent="0.15">
      <c r="A139" s="53" t="s">
        <v>612</v>
      </c>
      <c r="B139" s="56" t="s">
        <v>495</v>
      </c>
      <c r="C139" s="87" t="s">
        <v>19</v>
      </c>
      <c r="D139" s="79">
        <v>8</v>
      </c>
      <c r="E139" s="80" t="s">
        <v>22</v>
      </c>
      <c r="F139" s="58">
        <v>0.5</v>
      </c>
      <c r="G139" s="63">
        <f t="shared" si="25"/>
        <v>8.5</v>
      </c>
      <c r="H139" s="59">
        <f>'基本（介護無）・単一'!L19</f>
        <v>1172</v>
      </c>
      <c r="I139" s="244"/>
      <c r="J139" s="59">
        <f t="shared" si="18"/>
        <v>69</v>
      </c>
      <c r="K139" s="244"/>
      <c r="L139" s="59">
        <f t="shared" si="24"/>
        <v>1258</v>
      </c>
      <c r="M139" s="60">
        <f t="shared" si="1"/>
        <v>14089</v>
      </c>
      <c r="N139" s="60">
        <f t="shared" si="2"/>
        <v>13787</v>
      </c>
      <c r="O139" s="60">
        <f t="shared" si="3"/>
        <v>13712</v>
      </c>
      <c r="P139" s="60">
        <f t="shared" si="4"/>
        <v>13485</v>
      </c>
      <c r="Q139" s="60">
        <f t="shared" si="5"/>
        <v>13334</v>
      </c>
      <c r="R139" s="60">
        <f t="shared" si="6"/>
        <v>13032</v>
      </c>
      <c r="S139" s="60">
        <f t="shared" si="7"/>
        <v>12806</v>
      </c>
      <c r="T139" s="60">
        <f t="shared" si="8"/>
        <v>12580</v>
      </c>
    </row>
    <row r="140" spans="1:20" ht="18" customHeight="1" x14ac:dyDescent="0.15">
      <c r="A140" s="53" t="s">
        <v>613</v>
      </c>
      <c r="B140" s="56" t="s">
        <v>495</v>
      </c>
      <c r="C140" s="87" t="s">
        <v>19</v>
      </c>
      <c r="D140" s="79">
        <v>8</v>
      </c>
      <c r="E140" s="80" t="s">
        <v>22</v>
      </c>
      <c r="F140" s="58">
        <v>1</v>
      </c>
      <c r="G140" s="63">
        <f t="shared" si="25"/>
        <v>9</v>
      </c>
      <c r="H140" s="59">
        <f t="shared" ref="H140:H147" si="26">$H$139</f>
        <v>1172</v>
      </c>
      <c r="I140" s="244"/>
      <c r="J140" s="59">
        <f t="shared" si="18"/>
        <v>138</v>
      </c>
      <c r="K140" s="244"/>
      <c r="L140" s="59">
        <f t="shared" si="24"/>
        <v>1345</v>
      </c>
      <c r="M140" s="60">
        <f t="shared" si="1"/>
        <v>15064</v>
      </c>
      <c r="N140" s="60">
        <f t="shared" si="2"/>
        <v>14741</v>
      </c>
      <c r="O140" s="60">
        <f t="shared" si="3"/>
        <v>14660</v>
      </c>
      <c r="P140" s="60">
        <f t="shared" si="4"/>
        <v>14418</v>
      </c>
      <c r="Q140" s="60">
        <f t="shared" si="5"/>
        <v>14257</v>
      </c>
      <c r="R140" s="60">
        <f t="shared" si="6"/>
        <v>13934</v>
      </c>
      <c r="S140" s="60">
        <f t="shared" si="7"/>
        <v>13692</v>
      </c>
      <c r="T140" s="60">
        <f t="shared" si="8"/>
        <v>13450</v>
      </c>
    </row>
    <row r="141" spans="1:20" ht="18" customHeight="1" x14ac:dyDescent="0.15">
      <c r="A141" s="53" t="s">
        <v>614</v>
      </c>
      <c r="B141" s="56" t="s">
        <v>495</v>
      </c>
      <c r="C141" s="87" t="s">
        <v>19</v>
      </c>
      <c r="D141" s="79">
        <v>8</v>
      </c>
      <c r="E141" s="80" t="s">
        <v>22</v>
      </c>
      <c r="F141" s="58">
        <v>1.5</v>
      </c>
      <c r="G141" s="63">
        <f t="shared" si="25"/>
        <v>9.5</v>
      </c>
      <c r="H141" s="59">
        <f t="shared" si="26"/>
        <v>1172</v>
      </c>
      <c r="I141" s="244"/>
      <c r="J141" s="59">
        <f t="shared" si="18"/>
        <v>207</v>
      </c>
      <c r="K141" s="244"/>
      <c r="L141" s="59">
        <f t="shared" si="24"/>
        <v>1431</v>
      </c>
      <c r="M141" s="60">
        <f t="shared" si="1"/>
        <v>16027</v>
      </c>
      <c r="N141" s="60">
        <f t="shared" si="2"/>
        <v>15683</v>
      </c>
      <c r="O141" s="60">
        <f t="shared" si="3"/>
        <v>15597</v>
      </c>
      <c r="P141" s="60">
        <f t="shared" si="4"/>
        <v>15340</v>
      </c>
      <c r="Q141" s="60">
        <f t="shared" si="5"/>
        <v>15168</v>
      </c>
      <c r="R141" s="60">
        <f t="shared" si="6"/>
        <v>14825</v>
      </c>
      <c r="S141" s="60">
        <f t="shared" si="7"/>
        <v>14567</v>
      </c>
      <c r="T141" s="60">
        <f t="shared" si="8"/>
        <v>14310</v>
      </c>
    </row>
    <row r="142" spans="1:20" ht="18" customHeight="1" x14ac:dyDescent="0.15">
      <c r="A142" s="53" t="s">
        <v>615</v>
      </c>
      <c r="B142" s="56" t="s">
        <v>495</v>
      </c>
      <c r="C142" s="87" t="s">
        <v>19</v>
      </c>
      <c r="D142" s="79">
        <v>8</v>
      </c>
      <c r="E142" s="80" t="s">
        <v>22</v>
      </c>
      <c r="F142" s="58">
        <v>2</v>
      </c>
      <c r="G142" s="63">
        <f t="shared" si="25"/>
        <v>10</v>
      </c>
      <c r="H142" s="59">
        <f t="shared" si="26"/>
        <v>1172</v>
      </c>
      <c r="I142" s="244"/>
      <c r="J142" s="59">
        <f t="shared" si="18"/>
        <v>276</v>
      </c>
      <c r="K142" s="244"/>
      <c r="L142" s="59">
        <f t="shared" si="24"/>
        <v>1517</v>
      </c>
      <c r="M142" s="60">
        <f t="shared" si="1"/>
        <v>16990</v>
      </c>
      <c r="N142" s="60">
        <f t="shared" si="2"/>
        <v>16626</v>
      </c>
      <c r="O142" s="60">
        <f t="shared" si="3"/>
        <v>16535</v>
      </c>
      <c r="P142" s="60">
        <f t="shared" si="4"/>
        <v>16262</v>
      </c>
      <c r="Q142" s="60">
        <f t="shared" si="5"/>
        <v>16080</v>
      </c>
      <c r="R142" s="60">
        <f t="shared" si="6"/>
        <v>15716</v>
      </c>
      <c r="S142" s="60">
        <f t="shared" si="7"/>
        <v>15443</v>
      </c>
      <c r="T142" s="60">
        <f t="shared" si="8"/>
        <v>15170</v>
      </c>
    </row>
    <row r="143" spans="1:20" ht="18" customHeight="1" x14ac:dyDescent="0.15">
      <c r="A143" s="53" t="s">
        <v>616</v>
      </c>
      <c r="B143" s="56" t="s">
        <v>495</v>
      </c>
      <c r="C143" s="87" t="s">
        <v>19</v>
      </c>
      <c r="D143" s="79">
        <v>8</v>
      </c>
      <c r="E143" s="80" t="s">
        <v>22</v>
      </c>
      <c r="F143" s="58">
        <v>2.5</v>
      </c>
      <c r="G143" s="63">
        <f t="shared" si="25"/>
        <v>10.5</v>
      </c>
      <c r="H143" s="59">
        <f t="shared" si="26"/>
        <v>1172</v>
      </c>
      <c r="I143" s="244"/>
      <c r="J143" s="59">
        <f t="shared" si="18"/>
        <v>345</v>
      </c>
      <c r="K143" s="244"/>
      <c r="L143" s="59">
        <f t="shared" si="24"/>
        <v>1603</v>
      </c>
      <c r="M143" s="60">
        <f t="shared" si="1"/>
        <v>17953</v>
      </c>
      <c r="N143" s="60">
        <f t="shared" si="2"/>
        <v>17568</v>
      </c>
      <c r="O143" s="60">
        <f t="shared" si="3"/>
        <v>17472</v>
      </c>
      <c r="P143" s="60">
        <f t="shared" si="4"/>
        <v>17184</v>
      </c>
      <c r="Q143" s="60">
        <f t="shared" si="5"/>
        <v>16991</v>
      </c>
      <c r="R143" s="60">
        <f t="shared" si="6"/>
        <v>16607</v>
      </c>
      <c r="S143" s="60">
        <f t="shared" si="7"/>
        <v>16318</v>
      </c>
      <c r="T143" s="60">
        <f t="shared" si="8"/>
        <v>16030</v>
      </c>
    </row>
    <row r="144" spans="1:20" ht="18" customHeight="1" x14ac:dyDescent="0.15">
      <c r="A144" s="53" t="s">
        <v>617</v>
      </c>
      <c r="B144" s="56" t="s">
        <v>495</v>
      </c>
      <c r="C144" s="87" t="s">
        <v>19</v>
      </c>
      <c r="D144" s="79">
        <v>8</v>
      </c>
      <c r="E144" s="80" t="s">
        <v>22</v>
      </c>
      <c r="F144" s="58">
        <v>3</v>
      </c>
      <c r="G144" s="63">
        <f t="shared" si="25"/>
        <v>11</v>
      </c>
      <c r="H144" s="59">
        <f t="shared" si="26"/>
        <v>1172</v>
      </c>
      <c r="I144" s="244"/>
      <c r="J144" s="59">
        <f t="shared" si="18"/>
        <v>414</v>
      </c>
      <c r="K144" s="244"/>
      <c r="L144" s="59">
        <f t="shared" si="24"/>
        <v>1690</v>
      </c>
      <c r="M144" s="60">
        <f t="shared" si="1"/>
        <v>18928</v>
      </c>
      <c r="N144" s="60">
        <f t="shared" si="2"/>
        <v>18522</v>
      </c>
      <c r="O144" s="60">
        <f t="shared" si="3"/>
        <v>18421</v>
      </c>
      <c r="P144" s="60">
        <f t="shared" si="4"/>
        <v>18116</v>
      </c>
      <c r="Q144" s="60">
        <f t="shared" si="5"/>
        <v>17914</v>
      </c>
      <c r="R144" s="60">
        <f t="shared" si="6"/>
        <v>17508</v>
      </c>
      <c r="S144" s="60">
        <f t="shared" si="7"/>
        <v>17204</v>
      </c>
      <c r="T144" s="60">
        <f t="shared" si="8"/>
        <v>16900</v>
      </c>
    </row>
    <row r="145" spans="1:20" ht="18" customHeight="1" x14ac:dyDescent="0.15">
      <c r="A145" s="53" t="s">
        <v>618</v>
      </c>
      <c r="B145" s="56" t="s">
        <v>495</v>
      </c>
      <c r="C145" s="87" t="s">
        <v>19</v>
      </c>
      <c r="D145" s="79">
        <v>8</v>
      </c>
      <c r="E145" s="80" t="s">
        <v>22</v>
      </c>
      <c r="F145" s="58">
        <v>3.5</v>
      </c>
      <c r="G145" s="63">
        <f t="shared" si="25"/>
        <v>11.5</v>
      </c>
      <c r="H145" s="59">
        <f t="shared" si="26"/>
        <v>1172</v>
      </c>
      <c r="I145" s="244"/>
      <c r="J145" s="59">
        <f t="shared" si="18"/>
        <v>483</v>
      </c>
      <c r="K145" s="244"/>
      <c r="L145" s="59">
        <f t="shared" si="24"/>
        <v>1776</v>
      </c>
      <c r="M145" s="60">
        <f t="shared" si="1"/>
        <v>19891</v>
      </c>
      <c r="N145" s="60">
        <f t="shared" si="2"/>
        <v>19464</v>
      </c>
      <c r="O145" s="60">
        <f t="shared" si="3"/>
        <v>19358</v>
      </c>
      <c r="P145" s="60">
        <f t="shared" si="4"/>
        <v>19038</v>
      </c>
      <c r="Q145" s="60">
        <f t="shared" si="5"/>
        <v>18825</v>
      </c>
      <c r="R145" s="60">
        <f t="shared" si="6"/>
        <v>18399</v>
      </c>
      <c r="S145" s="60">
        <f t="shared" si="7"/>
        <v>18079</v>
      </c>
      <c r="T145" s="60">
        <f t="shared" si="8"/>
        <v>17760</v>
      </c>
    </row>
    <row r="146" spans="1:20" ht="18" customHeight="1" x14ac:dyDescent="0.15">
      <c r="A146" s="53" t="s">
        <v>619</v>
      </c>
      <c r="B146" s="56" t="s">
        <v>495</v>
      </c>
      <c r="C146" s="87" t="s">
        <v>19</v>
      </c>
      <c r="D146" s="79">
        <v>8</v>
      </c>
      <c r="E146" s="80" t="s">
        <v>22</v>
      </c>
      <c r="F146" s="58">
        <v>4</v>
      </c>
      <c r="G146" s="63">
        <f t="shared" si="25"/>
        <v>12</v>
      </c>
      <c r="H146" s="59">
        <f t="shared" si="26"/>
        <v>1172</v>
      </c>
      <c r="I146" s="244"/>
      <c r="J146" s="59">
        <f t="shared" si="18"/>
        <v>552</v>
      </c>
      <c r="K146" s="244"/>
      <c r="L146" s="59">
        <f t="shared" si="24"/>
        <v>1862</v>
      </c>
      <c r="M146" s="60">
        <f t="shared" si="1"/>
        <v>20854</v>
      </c>
      <c r="N146" s="60">
        <f t="shared" si="2"/>
        <v>20407</v>
      </c>
      <c r="O146" s="60">
        <f t="shared" si="3"/>
        <v>20295</v>
      </c>
      <c r="P146" s="60">
        <f t="shared" si="4"/>
        <v>19960</v>
      </c>
      <c r="Q146" s="60">
        <f t="shared" si="5"/>
        <v>19737</v>
      </c>
      <c r="R146" s="60">
        <f t="shared" si="6"/>
        <v>19290</v>
      </c>
      <c r="S146" s="60">
        <f t="shared" si="7"/>
        <v>18955</v>
      </c>
      <c r="T146" s="60">
        <f t="shared" si="8"/>
        <v>18620</v>
      </c>
    </row>
    <row r="147" spans="1:20" ht="18" customHeight="1" x14ac:dyDescent="0.15">
      <c r="A147" s="53" t="s">
        <v>620</v>
      </c>
      <c r="B147" s="56" t="s">
        <v>495</v>
      </c>
      <c r="C147" s="87" t="s">
        <v>19</v>
      </c>
      <c r="D147" s="79">
        <v>8</v>
      </c>
      <c r="E147" s="80" t="s">
        <v>22</v>
      </c>
      <c r="F147" s="58">
        <v>4.5</v>
      </c>
      <c r="G147" s="63">
        <f t="shared" si="25"/>
        <v>12.5</v>
      </c>
      <c r="H147" s="59">
        <f t="shared" si="26"/>
        <v>1172</v>
      </c>
      <c r="I147" s="244"/>
      <c r="J147" s="59">
        <f t="shared" si="18"/>
        <v>621</v>
      </c>
      <c r="K147" s="244"/>
      <c r="L147" s="59">
        <f t="shared" si="24"/>
        <v>1948</v>
      </c>
      <c r="M147" s="60">
        <f t="shared" si="1"/>
        <v>21817</v>
      </c>
      <c r="N147" s="60">
        <f t="shared" si="2"/>
        <v>21350</v>
      </c>
      <c r="O147" s="60">
        <f t="shared" si="3"/>
        <v>21233</v>
      </c>
      <c r="P147" s="60">
        <f t="shared" si="4"/>
        <v>20882</v>
      </c>
      <c r="Q147" s="60">
        <f t="shared" si="5"/>
        <v>20648</v>
      </c>
      <c r="R147" s="60">
        <f t="shared" si="6"/>
        <v>20181</v>
      </c>
      <c r="S147" s="60">
        <f t="shared" si="7"/>
        <v>19830</v>
      </c>
      <c r="T147" s="60">
        <f t="shared" si="8"/>
        <v>19480</v>
      </c>
    </row>
    <row r="148" spans="1:20" ht="18" customHeight="1" x14ac:dyDescent="0.15">
      <c r="A148" s="53" t="s">
        <v>455</v>
      </c>
      <c r="B148" s="56" t="s">
        <v>495</v>
      </c>
      <c r="C148" s="87" t="s">
        <v>19</v>
      </c>
      <c r="D148" s="79">
        <v>8.5</v>
      </c>
      <c r="E148" s="80" t="s">
        <v>22</v>
      </c>
      <c r="F148" s="58">
        <v>0.5</v>
      </c>
      <c r="G148" s="63">
        <f t="shared" si="25"/>
        <v>9</v>
      </c>
      <c r="H148" s="59">
        <f>'基本（介護無）・単一'!L20</f>
        <v>1241</v>
      </c>
      <c r="I148" s="244"/>
      <c r="J148" s="59">
        <f t="shared" si="18"/>
        <v>69</v>
      </c>
      <c r="K148" s="244"/>
      <c r="L148" s="59">
        <f t="shared" si="24"/>
        <v>1327</v>
      </c>
      <c r="M148" s="60">
        <f t="shared" si="1"/>
        <v>14862</v>
      </c>
      <c r="N148" s="60">
        <f t="shared" si="2"/>
        <v>14543</v>
      </c>
      <c r="O148" s="60">
        <f t="shared" si="3"/>
        <v>14464</v>
      </c>
      <c r="P148" s="60">
        <f t="shared" si="4"/>
        <v>14225</v>
      </c>
      <c r="Q148" s="60">
        <f t="shared" si="5"/>
        <v>14066</v>
      </c>
      <c r="R148" s="60">
        <f t="shared" si="6"/>
        <v>13747</v>
      </c>
      <c r="S148" s="60">
        <f t="shared" si="7"/>
        <v>13508</v>
      </c>
      <c r="T148" s="60">
        <f t="shared" si="8"/>
        <v>13270</v>
      </c>
    </row>
    <row r="149" spans="1:20" ht="18" customHeight="1" x14ac:dyDescent="0.15">
      <c r="A149" s="53" t="s">
        <v>456</v>
      </c>
      <c r="B149" s="56" t="s">
        <v>495</v>
      </c>
      <c r="C149" s="87" t="s">
        <v>19</v>
      </c>
      <c r="D149" s="79">
        <v>8.5</v>
      </c>
      <c r="E149" s="80" t="s">
        <v>22</v>
      </c>
      <c r="F149" s="58">
        <v>1</v>
      </c>
      <c r="G149" s="63">
        <f t="shared" si="25"/>
        <v>9.5</v>
      </c>
      <c r="H149" s="59">
        <f t="shared" ref="H149:H156" si="27">$H$148</f>
        <v>1241</v>
      </c>
      <c r="I149" s="244"/>
      <c r="J149" s="59">
        <f t="shared" si="18"/>
        <v>138</v>
      </c>
      <c r="K149" s="244"/>
      <c r="L149" s="59">
        <f t="shared" si="24"/>
        <v>1414</v>
      </c>
      <c r="M149" s="60">
        <f t="shared" si="1"/>
        <v>15836</v>
      </c>
      <c r="N149" s="60">
        <f t="shared" si="2"/>
        <v>15497</v>
      </c>
      <c r="O149" s="60">
        <f t="shared" si="3"/>
        <v>15412</v>
      </c>
      <c r="P149" s="60">
        <f t="shared" si="4"/>
        <v>15158</v>
      </c>
      <c r="Q149" s="60">
        <f t="shared" si="5"/>
        <v>14988</v>
      </c>
      <c r="R149" s="60">
        <f t="shared" si="6"/>
        <v>14649</v>
      </c>
      <c r="S149" s="60">
        <f t="shared" si="7"/>
        <v>14394</v>
      </c>
      <c r="T149" s="60">
        <f t="shared" si="8"/>
        <v>14140</v>
      </c>
    </row>
    <row r="150" spans="1:20" ht="18" customHeight="1" x14ac:dyDescent="0.15">
      <c r="A150" s="53" t="s">
        <v>457</v>
      </c>
      <c r="B150" s="56" t="s">
        <v>495</v>
      </c>
      <c r="C150" s="87" t="s">
        <v>19</v>
      </c>
      <c r="D150" s="79">
        <v>8.5</v>
      </c>
      <c r="E150" s="80" t="s">
        <v>22</v>
      </c>
      <c r="F150" s="58">
        <v>1.5</v>
      </c>
      <c r="G150" s="63">
        <f t="shared" si="25"/>
        <v>10</v>
      </c>
      <c r="H150" s="59">
        <f t="shared" si="27"/>
        <v>1241</v>
      </c>
      <c r="I150" s="244"/>
      <c r="J150" s="59">
        <f t="shared" si="18"/>
        <v>207</v>
      </c>
      <c r="K150" s="244"/>
      <c r="L150" s="59">
        <f t="shared" si="24"/>
        <v>1500</v>
      </c>
      <c r="M150" s="60">
        <f t="shared" si="1"/>
        <v>16800</v>
      </c>
      <c r="N150" s="60">
        <f t="shared" si="2"/>
        <v>16440</v>
      </c>
      <c r="O150" s="60">
        <f t="shared" si="3"/>
        <v>16350</v>
      </c>
      <c r="P150" s="60">
        <f t="shared" si="4"/>
        <v>16080</v>
      </c>
      <c r="Q150" s="60">
        <f t="shared" si="5"/>
        <v>15900</v>
      </c>
      <c r="R150" s="60">
        <f t="shared" si="6"/>
        <v>15540</v>
      </c>
      <c r="S150" s="60">
        <f t="shared" si="7"/>
        <v>15270</v>
      </c>
      <c r="T150" s="60">
        <f t="shared" si="8"/>
        <v>15000</v>
      </c>
    </row>
    <row r="151" spans="1:20" ht="18" customHeight="1" x14ac:dyDescent="0.15">
      <c r="A151" s="53" t="s">
        <v>458</v>
      </c>
      <c r="B151" s="56" t="s">
        <v>495</v>
      </c>
      <c r="C151" s="87" t="s">
        <v>19</v>
      </c>
      <c r="D151" s="79">
        <v>8.5</v>
      </c>
      <c r="E151" s="80" t="s">
        <v>22</v>
      </c>
      <c r="F151" s="58">
        <v>2</v>
      </c>
      <c r="G151" s="63">
        <f t="shared" si="25"/>
        <v>10.5</v>
      </c>
      <c r="H151" s="59">
        <f t="shared" si="27"/>
        <v>1241</v>
      </c>
      <c r="I151" s="244"/>
      <c r="J151" s="59">
        <f t="shared" si="18"/>
        <v>276</v>
      </c>
      <c r="K151" s="244"/>
      <c r="L151" s="59">
        <f t="shared" si="24"/>
        <v>1586</v>
      </c>
      <c r="M151" s="60">
        <f t="shared" si="1"/>
        <v>17763</v>
      </c>
      <c r="N151" s="60">
        <f t="shared" si="2"/>
        <v>17382</v>
      </c>
      <c r="O151" s="60">
        <f t="shared" si="3"/>
        <v>17287</v>
      </c>
      <c r="P151" s="60">
        <f t="shared" si="4"/>
        <v>17001</v>
      </c>
      <c r="Q151" s="60">
        <f t="shared" si="5"/>
        <v>16811</v>
      </c>
      <c r="R151" s="60">
        <f t="shared" si="6"/>
        <v>16430</v>
      </c>
      <c r="S151" s="60">
        <f t="shared" si="7"/>
        <v>16145</v>
      </c>
      <c r="T151" s="60">
        <f t="shared" si="8"/>
        <v>15860</v>
      </c>
    </row>
    <row r="152" spans="1:20" ht="18" customHeight="1" x14ac:dyDescent="0.15">
      <c r="A152" s="53" t="s">
        <v>459</v>
      </c>
      <c r="B152" s="56" t="s">
        <v>495</v>
      </c>
      <c r="C152" s="87" t="s">
        <v>19</v>
      </c>
      <c r="D152" s="79">
        <v>8.5</v>
      </c>
      <c r="E152" s="80" t="s">
        <v>22</v>
      </c>
      <c r="F152" s="58">
        <v>2.5</v>
      </c>
      <c r="G152" s="63">
        <f t="shared" si="25"/>
        <v>11</v>
      </c>
      <c r="H152" s="59">
        <f t="shared" si="27"/>
        <v>1241</v>
      </c>
      <c r="I152" s="244"/>
      <c r="J152" s="59">
        <f t="shared" si="18"/>
        <v>345</v>
      </c>
      <c r="K152" s="244"/>
      <c r="L152" s="59">
        <f t="shared" si="24"/>
        <v>1672</v>
      </c>
      <c r="M152" s="60">
        <f t="shared" si="1"/>
        <v>18726</v>
      </c>
      <c r="N152" s="60">
        <f t="shared" si="2"/>
        <v>18325</v>
      </c>
      <c r="O152" s="60">
        <f t="shared" si="3"/>
        <v>18224</v>
      </c>
      <c r="P152" s="60">
        <f t="shared" si="4"/>
        <v>17923</v>
      </c>
      <c r="Q152" s="60">
        <f t="shared" si="5"/>
        <v>17723</v>
      </c>
      <c r="R152" s="60">
        <f t="shared" si="6"/>
        <v>17321</v>
      </c>
      <c r="S152" s="60">
        <f t="shared" si="7"/>
        <v>17020</v>
      </c>
      <c r="T152" s="60">
        <f t="shared" si="8"/>
        <v>16720</v>
      </c>
    </row>
    <row r="153" spans="1:20" ht="18" customHeight="1" x14ac:dyDescent="0.15">
      <c r="A153" s="53" t="s">
        <v>460</v>
      </c>
      <c r="B153" s="56" t="s">
        <v>495</v>
      </c>
      <c r="C153" s="87" t="s">
        <v>19</v>
      </c>
      <c r="D153" s="79">
        <v>8.5</v>
      </c>
      <c r="E153" s="80" t="s">
        <v>22</v>
      </c>
      <c r="F153" s="58">
        <v>3</v>
      </c>
      <c r="G153" s="63">
        <f t="shared" si="25"/>
        <v>11.5</v>
      </c>
      <c r="H153" s="59">
        <f t="shared" si="27"/>
        <v>1241</v>
      </c>
      <c r="I153" s="244"/>
      <c r="J153" s="59">
        <f t="shared" si="18"/>
        <v>414</v>
      </c>
      <c r="K153" s="244"/>
      <c r="L153" s="59">
        <f t="shared" si="24"/>
        <v>1759</v>
      </c>
      <c r="M153" s="60">
        <f t="shared" si="1"/>
        <v>19700</v>
      </c>
      <c r="N153" s="60">
        <f t="shared" si="2"/>
        <v>19278</v>
      </c>
      <c r="O153" s="60">
        <f t="shared" si="3"/>
        <v>19173</v>
      </c>
      <c r="P153" s="60">
        <f t="shared" si="4"/>
        <v>18856</v>
      </c>
      <c r="Q153" s="60">
        <f t="shared" si="5"/>
        <v>18645</v>
      </c>
      <c r="R153" s="60">
        <f t="shared" si="6"/>
        <v>18223</v>
      </c>
      <c r="S153" s="60">
        <f t="shared" si="7"/>
        <v>17906</v>
      </c>
      <c r="T153" s="60">
        <f t="shared" si="8"/>
        <v>17590</v>
      </c>
    </row>
    <row r="154" spans="1:20" ht="18" customHeight="1" x14ac:dyDescent="0.15">
      <c r="A154" s="53" t="s">
        <v>461</v>
      </c>
      <c r="B154" s="56" t="s">
        <v>495</v>
      </c>
      <c r="C154" s="87" t="s">
        <v>19</v>
      </c>
      <c r="D154" s="79">
        <v>8.5</v>
      </c>
      <c r="E154" s="80" t="s">
        <v>22</v>
      </c>
      <c r="F154" s="58">
        <v>3.5</v>
      </c>
      <c r="G154" s="63">
        <f t="shared" si="25"/>
        <v>12</v>
      </c>
      <c r="H154" s="59">
        <f t="shared" si="27"/>
        <v>1241</v>
      </c>
      <c r="I154" s="244"/>
      <c r="J154" s="59">
        <f t="shared" si="18"/>
        <v>483</v>
      </c>
      <c r="K154" s="244"/>
      <c r="L154" s="59">
        <f t="shared" si="24"/>
        <v>1845</v>
      </c>
      <c r="M154" s="60">
        <f t="shared" si="1"/>
        <v>20664</v>
      </c>
      <c r="N154" s="60">
        <f t="shared" si="2"/>
        <v>20221</v>
      </c>
      <c r="O154" s="60">
        <f t="shared" si="3"/>
        <v>20110</v>
      </c>
      <c r="P154" s="60">
        <f t="shared" si="4"/>
        <v>19778</v>
      </c>
      <c r="Q154" s="60">
        <f t="shared" si="5"/>
        <v>19557</v>
      </c>
      <c r="R154" s="60">
        <f t="shared" si="6"/>
        <v>19114</v>
      </c>
      <c r="S154" s="60">
        <f t="shared" si="7"/>
        <v>18782</v>
      </c>
      <c r="T154" s="60">
        <f t="shared" si="8"/>
        <v>18450</v>
      </c>
    </row>
    <row r="155" spans="1:20" ht="18" customHeight="1" x14ac:dyDescent="0.15">
      <c r="A155" s="53" t="s">
        <v>462</v>
      </c>
      <c r="B155" s="56" t="s">
        <v>495</v>
      </c>
      <c r="C155" s="87" t="s">
        <v>19</v>
      </c>
      <c r="D155" s="79">
        <v>8.5</v>
      </c>
      <c r="E155" s="80" t="s">
        <v>22</v>
      </c>
      <c r="F155" s="58">
        <v>4</v>
      </c>
      <c r="G155" s="63">
        <f t="shared" si="25"/>
        <v>12.5</v>
      </c>
      <c r="H155" s="59">
        <f t="shared" si="27"/>
        <v>1241</v>
      </c>
      <c r="I155" s="244"/>
      <c r="J155" s="59">
        <f t="shared" si="18"/>
        <v>552</v>
      </c>
      <c r="K155" s="244"/>
      <c r="L155" s="59">
        <f t="shared" si="24"/>
        <v>1931</v>
      </c>
      <c r="M155" s="60">
        <f t="shared" si="1"/>
        <v>21627</v>
      </c>
      <c r="N155" s="60">
        <f t="shared" si="2"/>
        <v>21163</v>
      </c>
      <c r="O155" s="60">
        <f t="shared" si="3"/>
        <v>21047</v>
      </c>
      <c r="P155" s="60">
        <f t="shared" si="4"/>
        <v>20700</v>
      </c>
      <c r="Q155" s="60">
        <f t="shared" si="5"/>
        <v>20468</v>
      </c>
      <c r="R155" s="60">
        <f t="shared" si="6"/>
        <v>20005</v>
      </c>
      <c r="S155" s="60">
        <f t="shared" si="7"/>
        <v>19657</v>
      </c>
      <c r="T155" s="60">
        <f t="shared" si="8"/>
        <v>19310</v>
      </c>
    </row>
    <row r="156" spans="1:20" ht="18" customHeight="1" x14ac:dyDescent="0.15">
      <c r="A156" s="53" t="s">
        <v>463</v>
      </c>
      <c r="B156" s="56" t="s">
        <v>495</v>
      </c>
      <c r="C156" s="87" t="s">
        <v>19</v>
      </c>
      <c r="D156" s="79">
        <v>8.5</v>
      </c>
      <c r="E156" s="80" t="s">
        <v>22</v>
      </c>
      <c r="F156" s="58">
        <v>4.5</v>
      </c>
      <c r="G156" s="63">
        <f t="shared" si="25"/>
        <v>13</v>
      </c>
      <c r="H156" s="59">
        <f t="shared" si="27"/>
        <v>1241</v>
      </c>
      <c r="I156" s="244"/>
      <c r="J156" s="59">
        <f t="shared" si="18"/>
        <v>621</v>
      </c>
      <c r="K156" s="244"/>
      <c r="L156" s="59">
        <f t="shared" si="24"/>
        <v>2017</v>
      </c>
      <c r="M156" s="60">
        <f t="shared" si="1"/>
        <v>22590</v>
      </c>
      <c r="N156" s="60">
        <f t="shared" si="2"/>
        <v>22106</v>
      </c>
      <c r="O156" s="60">
        <f t="shared" si="3"/>
        <v>21985</v>
      </c>
      <c r="P156" s="60">
        <f t="shared" si="4"/>
        <v>21622</v>
      </c>
      <c r="Q156" s="60">
        <f t="shared" si="5"/>
        <v>21380</v>
      </c>
      <c r="R156" s="60">
        <f t="shared" si="6"/>
        <v>20896</v>
      </c>
      <c r="S156" s="60">
        <f t="shared" si="7"/>
        <v>20533</v>
      </c>
      <c r="T156" s="60">
        <f t="shared" si="8"/>
        <v>20170</v>
      </c>
    </row>
    <row r="157" spans="1:20" ht="18" customHeight="1" x14ac:dyDescent="0.15">
      <c r="A157" s="53" t="s">
        <v>621</v>
      </c>
      <c r="B157" s="56" t="s">
        <v>495</v>
      </c>
      <c r="C157" s="87" t="s">
        <v>19</v>
      </c>
      <c r="D157" s="79">
        <v>9</v>
      </c>
      <c r="E157" s="80" t="s">
        <v>22</v>
      </c>
      <c r="F157" s="58">
        <v>0.5</v>
      </c>
      <c r="G157" s="63">
        <f t="shared" si="25"/>
        <v>9.5</v>
      </c>
      <c r="H157" s="59">
        <f>'基本（介護無）・単一'!L21</f>
        <v>1310</v>
      </c>
      <c r="I157" s="244"/>
      <c r="J157" s="59">
        <f t="shared" si="18"/>
        <v>69</v>
      </c>
      <c r="K157" s="244"/>
      <c r="L157" s="59">
        <f t="shared" si="24"/>
        <v>1396</v>
      </c>
      <c r="M157" s="60">
        <f t="shared" si="1"/>
        <v>15635</v>
      </c>
      <c r="N157" s="60">
        <f t="shared" si="2"/>
        <v>15300</v>
      </c>
      <c r="O157" s="60">
        <f t="shared" si="3"/>
        <v>15216</v>
      </c>
      <c r="P157" s="60">
        <f t="shared" si="4"/>
        <v>14965</v>
      </c>
      <c r="Q157" s="60">
        <f t="shared" si="5"/>
        <v>14797</v>
      </c>
      <c r="R157" s="60">
        <f t="shared" si="6"/>
        <v>14462</v>
      </c>
      <c r="S157" s="60">
        <f t="shared" si="7"/>
        <v>14211</v>
      </c>
      <c r="T157" s="60">
        <f t="shared" si="8"/>
        <v>13960</v>
      </c>
    </row>
    <row r="158" spans="1:20" ht="18" customHeight="1" x14ac:dyDescent="0.15">
      <c r="A158" s="53" t="s">
        <v>622</v>
      </c>
      <c r="B158" s="56" t="s">
        <v>495</v>
      </c>
      <c r="C158" s="87" t="s">
        <v>19</v>
      </c>
      <c r="D158" s="79">
        <v>9</v>
      </c>
      <c r="E158" s="80" t="s">
        <v>22</v>
      </c>
      <c r="F158" s="58">
        <v>1</v>
      </c>
      <c r="G158" s="63">
        <f t="shared" si="25"/>
        <v>10</v>
      </c>
      <c r="H158" s="59">
        <f t="shared" ref="H158:H165" si="28">$H$157</f>
        <v>1310</v>
      </c>
      <c r="I158" s="244"/>
      <c r="J158" s="59">
        <f t="shared" si="18"/>
        <v>138</v>
      </c>
      <c r="K158" s="244"/>
      <c r="L158" s="59">
        <f t="shared" si="24"/>
        <v>1483</v>
      </c>
      <c r="M158" s="60">
        <f t="shared" si="1"/>
        <v>16609</v>
      </c>
      <c r="N158" s="60">
        <f t="shared" si="2"/>
        <v>16253</v>
      </c>
      <c r="O158" s="60">
        <f t="shared" si="3"/>
        <v>16164</v>
      </c>
      <c r="P158" s="60">
        <f t="shared" si="4"/>
        <v>15897</v>
      </c>
      <c r="Q158" s="60">
        <f t="shared" si="5"/>
        <v>15719</v>
      </c>
      <c r="R158" s="60">
        <f t="shared" si="6"/>
        <v>15363</v>
      </c>
      <c r="S158" s="60">
        <f t="shared" si="7"/>
        <v>15096</v>
      </c>
      <c r="T158" s="60">
        <f t="shared" si="8"/>
        <v>14830</v>
      </c>
    </row>
    <row r="159" spans="1:20" ht="18" customHeight="1" x14ac:dyDescent="0.15">
      <c r="A159" s="53" t="s">
        <v>623</v>
      </c>
      <c r="B159" s="56" t="s">
        <v>495</v>
      </c>
      <c r="C159" s="87" t="s">
        <v>19</v>
      </c>
      <c r="D159" s="79">
        <v>9</v>
      </c>
      <c r="E159" s="80" t="s">
        <v>22</v>
      </c>
      <c r="F159" s="58">
        <v>1.5</v>
      </c>
      <c r="G159" s="63">
        <f t="shared" si="25"/>
        <v>10.5</v>
      </c>
      <c r="H159" s="59">
        <f t="shared" si="28"/>
        <v>1310</v>
      </c>
      <c r="I159" s="244"/>
      <c r="J159" s="59">
        <f t="shared" ref="J159:J192" si="29">J150</f>
        <v>207</v>
      </c>
      <c r="K159" s="244"/>
      <c r="L159" s="59">
        <f t="shared" si="24"/>
        <v>1569</v>
      </c>
      <c r="M159" s="60">
        <f t="shared" si="1"/>
        <v>17572</v>
      </c>
      <c r="N159" s="60">
        <f t="shared" si="2"/>
        <v>17196</v>
      </c>
      <c r="O159" s="60">
        <f t="shared" si="3"/>
        <v>17102</v>
      </c>
      <c r="P159" s="60">
        <f t="shared" si="4"/>
        <v>16819</v>
      </c>
      <c r="Q159" s="60">
        <f t="shared" si="5"/>
        <v>16631</v>
      </c>
      <c r="R159" s="60">
        <f t="shared" si="6"/>
        <v>16254</v>
      </c>
      <c r="S159" s="60">
        <f t="shared" si="7"/>
        <v>15972</v>
      </c>
      <c r="T159" s="60">
        <f t="shared" si="8"/>
        <v>15690</v>
      </c>
    </row>
    <row r="160" spans="1:20" ht="18" customHeight="1" x14ac:dyDescent="0.15">
      <c r="A160" s="53" t="s">
        <v>624</v>
      </c>
      <c r="B160" s="56" t="s">
        <v>495</v>
      </c>
      <c r="C160" s="87" t="s">
        <v>19</v>
      </c>
      <c r="D160" s="79">
        <v>9</v>
      </c>
      <c r="E160" s="80" t="s">
        <v>22</v>
      </c>
      <c r="F160" s="58">
        <v>2</v>
      </c>
      <c r="G160" s="63">
        <f t="shared" si="25"/>
        <v>11</v>
      </c>
      <c r="H160" s="59">
        <f t="shared" si="28"/>
        <v>1310</v>
      </c>
      <c r="I160" s="244"/>
      <c r="J160" s="59">
        <f t="shared" si="29"/>
        <v>276</v>
      </c>
      <c r="K160" s="244"/>
      <c r="L160" s="59">
        <f t="shared" si="24"/>
        <v>1655</v>
      </c>
      <c r="M160" s="60">
        <f t="shared" si="1"/>
        <v>18536</v>
      </c>
      <c r="N160" s="60">
        <f t="shared" si="2"/>
        <v>18138</v>
      </c>
      <c r="O160" s="60">
        <f t="shared" si="3"/>
        <v>18039</v>
      </c>
      <c r="P160" s="60">
        <f t="shared" si="4"/>
        <v>17741</v>
      </c>
      <c r="Q160" s="60">
        <f t="shared" si="5"/>
        <v>17543</v>
      </c>
      <c r="R160" s="60">
        <f t="shared" si="6"/>
        <v>17145</v>
      </c>
      <c r="S160" s="60">
        <f t="shared" si="7"/>
        <v>16847</v>
      </c>
      <c r="T160" s="60">
        <f t="shared" si="8"/>
        <v>16550</v>
      </c>
    </row>
    <row r="161" spans="1:20" ht="18" customHeight="1" x14ac:dyDescent="0.15">
      <c r="A161" s="53" t="s">
        <v>625</v>
      </c>
      <c r="B161" s="56" t="s">
        <v>495</v>
      </c>
      <c r="C161" s="87" t="s">
        <v>19</v>
      </c>
      <c r="D161" s="79">
        <v>9</v>
      </c>
      <c r="E161" s="80" t="s">
        <v>22</v>
      </c>
      <c r="F161" s="58">
        <v>2.5</v>
      </c>
      <c r="G161" s="63">
        <f t="shared" si="25"/>
        <v>11.5</v>
      </c>
      <c r="H161" s="59">
        <f t="shared" si="28"/>
        <v>1310</v>
      </c>
      <c r="I161" s="244"/>
      <c r="J161" s="59">
        <f t="shared" si="29"/>
        <v>345</v>
      </c>
      <c r="K161" s="244"/>
      <c r="L161" s="59">
        <f t="shared" si="24"/>
        <v>1741</v>
      </c>
      <c r="M161" s="60">
        <f t="shared" si="1"/>
        <v>19499</v>
      </c>
      <c r="N161" s="60">
        <f t="shared" si="2"/>
        <v>19081</v>
      </c>
      <c r="O161" s="60">
        <f t="shared" si="3"/>
        <v>18976</v>
      </c>
      <c r="P161" s="60">
        <f t="shared" si="4"/>
        <v>18663</v>
      </c>
      <c r="Q161" s="60">
        <f t="shared" si="5"/>
        <v>18454</v>
      </c>
      <c r="R161" s="60">
        <f t="shared" si="6"/>
        <v>18036</v>
      </c>
      <c r="S161" s="60">
        <f t="shared" si="7"/>
        <v>17723</v>
      </c>
      <c r="T161" s="60">
        <f t="shared" si="8"/>
        <v>17410</v>
      </c>
    </row>
    <row r="162" spans="1:20" ht="18" customHeight="1" x14ac:dyDescent="0.15">
      <c r="A162" s="53" t="s">
        <v>626</v>
      </c>
      <c r="B162" s="56" t="s">
        <v>495</v>
      </c>
      <c r="C162" s="87" t="s">
        <v>19</v>
      </c>
      <c r="D162" s="79">
        <v>9</v>
      </c>
      <c r="E162" s="80" t="s">
        <v>22</v>
      </c>
      <c r="F162" s="58">
        <v>3</v>
      </c>
      <c r="G162" s="63">
        <f t="shared" si="25"/>
        <v>12</v>
      </c>
      <c r="H162" s="59">
        <f t="shared" si="28"/>
        <v>1310</v>
      </c>
      <c r="I162" s="244"/>
      <c r="J162" s="59">
        <f t="shared" si="29"/>
        <v>414</v>
      </c>
      <c r="K162" s="244"/>
      <c r="L162" s="59">
        <f t="shared" si="24"/>
        <v>1828</v>
      </c>
      <c r="M162" s="60">
        <f t="shared" si="1"/>
        <v>20473</v>
      </c>
      <c r="N162" s="60">
        <f t="shared" si="2"/>
        <v>20034</v>
      </c>
      <c r="O162" s="60">
        <f t="shared" si="3"/>
        <v>19925</v>
      </c>
      <c r="P162" s="60">
        <f t="shared" si="4"/>
        <v>19596</v>
      </c>
      <c r="Q162" s="60">
        <f t="shared" si="5"/>
        <v>19376</v>
      </c>
      <c r="R162" s="60">
        <f t="shared" si="6"/>
        <v>18938</v>
      </c>
      <c r="S162" s="60">
        <f t="shared" si="7"/>
        <v>18609</v>
      </c>
      <c r="T162" s="60">
        <f t="shared" si="8"/>
        <v>18280</v>
      </c>
    </row>
    <row r="163" spans="1:20" ht="18" customHeight="1" x14ac:dyDescent="0.15">
      <c r="A163" s="53" t="s">
        <v>627</v>
      </c>
      <c r="B163" s="56" t="s">
        <v>495</v>
      </c>
      <c r="C163" s="87" t="s">
        <v>19</v>
      </c>
      <c r="D163" s="79">
        <v>9</v>
      </c>
      <c r="E163" s="80" t="s">
        <v>22</v>
      </c>
      <c r="F163" s="58">
        <v>3.5</v>
      </c>
      <c r="G163" s="63">
        <f t="shared" si="25"/>
        <v>12.5</v>
      </c>
      <c r="H163" s="59">
        <f t="shared" si="28"/>
        <v>1310</v>
      </c>
      <c r="I163" s="244"/>
      <c r="J163" s="59">
        <f t="shared" si="29"/>
        <v>483</v>
      </c>
      <c r="K163" s="244"/>
      <c r="L163" s="59">
        <f t="shared" si="24"/>
        <v>1914</v>
      </c>
      <c r="M163" s="60">
        <f t="shared" si="1"/>
        <v>21436</v>
      </c>
      <c r="N163" s="60">
        <f t="shared" si="2"/>
        <v>20977</v>
      </c>
      <c r="O163" s="60">
        <f t="shared" si="3"/>
        <v>20862</v>
      </c>
      <c r="P163" s="60">
        <f t="shared" si="4"/>
        <v>20518</v>
      </c>
      <c r="Q163" s="60">
        <f t="shared" si="5"/>
        <v>20288</v>
      </c>
      <c r="R163" s="60">
        <f t="shared" si="6"/>
        <v>19829</v>
      </c>
      <c r="S163" s="60">
        <f t="shared" si="7"/>
        <v>19484</v>
      </c>
      <c r="T163" s="60">
        <f t="shared" si="8"/>
        <v>19140</v>
      </c>
    </row>
    <row r="164" spans="1:20" ht="18" customHeight="1" x14ac:dyDescent="0.15">
      <c r="A164" s="53" t="s">
        <v>628</v>
      </c>
      <c r="B164" s="56" t="s">
        <v>495</v>
      </c>
      <c r="C164" s="87" t="s">
        <v>19</v>
      </c>
      <c r="D164" s="79">
        <v>9</v>
      </c>
      <c r="E164" s="80" t="s">
        <v>22</v>
      </c>
      <c r="F164" s="58">
        <v>4</v>
      </c>
      <c r="G164" s="63">
        <f t="shared" si="25"/>
        <v>13</v>
      </c>
      <c r="H164" s="59">
        <f t="shared" si="28"/>
        <v>1310</v>
      </c>
      <c r="I164" s="244"/>
      <c r="J164" s="59">
        <f t="shared" si="29"/>
        <v>552</v>
      </c>
      <c r="K164" s="244"/>
      <c r="L164" s="59">
        <f t="shared" ref="L164:L192" si="30">ROUND(H164*(1+$I$4),0)+ROUND(J164*(1+$K$4),0)</f>
        <v>2000</v>
      </c>
      <c r="M164" s="60">
        <f t="shared" si="1"/>
        <v>22400</v>
      </c>
      <c r="N164" s="60">
        <f t="shared" si="2"/>
        <v>21920</v>
      </c>
      <c r="O164" s="60">
        <f t="shared" si="3"/>
        <v>21800</v>
      </c>
      <c r="P164" s="60">
        <f t="shared" si="4"/>
        <v>21440</v>
      </c>
      <c r="Q164" s="60">
        <f t="shared" si="5"/>
        <v>21200</v>
      </c>
      <c r="R164" s="60">
        <f t="shared" si="6"/>
        <v>20720</v>
      </c>
      <c r="S164" s="60">
        <f t="shared" si="7"/>
        <v>20360</v>
      </c>
      <c r="T164" s="60">
        <f t="shared" si="8"/>
        <v>20000</v>
      </c>
    </row>
    <row r="165" spans="1:20" ht="18" customHeight="1" x14ac:dyDescent="0.15">
      <c r="A165" s="53" t="s">
        <v>629</v>
      </c>
      <c r="B165" s="56" t="s">
        <v>495</v>
      </c>
      <c r="C165" s="87" t="s">
        <v>19</v>
      </c>
      <c r="D165" s="79">
        <v>9</v>
      </c>
      <c r="E165" s="80" t="s">
        <v>22</v>
      </c>
      <c r="F165" s="58">
        <v>4.5</v>
      </c>
      <c r="G165" s="63">
        <f t="shared" si="25"/>
        <v>13.5</v>
      </c>
      <c r="H165" s="59">
        <f t="shared" si="28"/>
        <v>1310</v>
      </c>
      <c r="I165" s="244"/>
      <c r="J165" s="59">
        <f t="shared" si="29"/>
        <v>621</v>
      </c>
      <c r="K165" s="244"/>
      <c r="L165" s="59">
        <f t="shared" si="30"/>
        <v>2086</v>
      </c>
      <c r="M165" s="60">
        <f t="shared" si="1"/>
        <v>23363</v>
      </c>
      <c r="N165" s="60">
        <f t="shared" si="2"/>
        <v>22862</v>
      </c>
      <c r="O165" s="60">
        <f t="shared" si="3"/>
        <v>22737</v>
      </c>
      <c r="P165" s="60">
        <f t="shared" si="4"/>
        <v>22361</v>
      </c>
      <c r="Q165" s="60">
        <f t="shared" si="5"/>
        <v>22111</v>
      </c>
      <c r="R165" s="60">
        <f t="shared" si="6"/>
        <v>21610</v>
      </c>
      <c r="S165" s="60">
        <f t="shared" si="7"/>
        <v>21235</v>
      </c>
      <c r="T165" s="60">
        <f t="shared" si="8"/>
        <v>20860</v>
      </c>
    </row>
    <row r="166" spans="1:20" ht="18" customHeight="1" x14ac:dyDescent="0.15">
      <c r="A166" s="53" t="s">
        <v>464</v>
      </c>
      <c r="B166" s="56" t="s">
        <v>495</v>
      </c>
      <c r="C166" s="87" t="s">
        <v>19</v>
      </c>
      <c r="D166" s="79">
        <v>9.5</v>
      </c>
      <c r="E166" s="80" t="s">
        <v>22</v>
      </c>
      <c r="F166" s="58">
        <v>0.5</v>
      </c>
      <c r="G166" s="63">
        <f t="shared" si="25"/>
        <v>10</v>
      </c>
      <c r="H166" s="59">
        <f>'基本（介護無）・単一'!L22</f>
        <v>1379</v>
      </c>
      <c r="I166" s="244"/>
      <c r="J166" s="59">
        <f t="shared" si="29"/>
        <v>69</v>
      </c>
      <c r="K166" s="244"/>
      <c r="L166" s="59">
        <f t="shared" si="30"/>
        <v>1465</v>
      </c>
      <c r="M166" s="60">
        <f t="shared" si="1"/>
        <v>16408</v>
      </c>
      <c r="N166" s="60">
        <f t="shared" si="2"/>
        <v>16056</v>
      </c>
      <c r="O166" s="60">
        <f t="shared" si="3"/>
        <v>15968</v>
      </c>
      <c r="P166" s="60">
        <f t="shared" si="4"/>
        <v>15704</v>
      </c>
      <c r="Q166" s="60">
        <f t="shared" si="5"/>
        <v>15529</v>
      </c>
      <c r="R166" s="60">
        <f t="shared" si="6"/>
        <v>15177</v>
      </c>
      <c r="S166" s="60">
        <f t="shared" si="7"/>
        <v>14913</v>
      </c>
      <c r="T166" s="60">
        <f t="shared" si="8"/>
        <v>14650</v>
      </c>
    </row>
    <row r="167" spans="1:20" ht="18" customHeight="1" x14ac:dyDescent="0.15">
      <c r="A167" s="53" t="s">
        <v>465</v>
      </c>
      <c r="B167" s="56" t="s">
        <v>495</v>
      </c>
      <c r="C167" s="87" t="s">
        <v>19</v>
      </c>
      <c r="D167" s="79">
        <v>9.5</v>
      </c>
      <c r="E167" s="80" t="s">
        <v>22</v>
      </c>
      <c r="F167" s="58">
        <v>1</v>
      </c>
      <c r="G167" s="63">
        <f t="shared" si="25"/>
        <v>10.5</v>
      </c>
      <c r="H167" s="59">
        <f t="shared" ref="H167:H174" si="31">$H$166</f>
        <v>1379</v>
      </c>
      <c r="I167" s="244"/>
      <c r="J167" s="59">
        <f t="shared" si="29"/>
        <v>138</v>
      </c>
      <c r="K167" s="244"/>
      <c r="L167" s="59">
        <f t="shared" si="30"/>
        <v>1552</v>
      </c>
      <c r="M167" s="60">
        <f t="shared" si="1"/>
        <v>17382</v>
      </c>
      <c r="N167" s="60">
        <f t="shared" si="2"/>
        <v>17009</v>
      </c>
      <c r="O167" s="60">
        <f t="shared" si="3"/>
        <v>16916</v>
      </c>
      <c r="P167" s="60">
        <f t="shared" si="4"/>
        <v>16637</v>
      </c>
      <c r="Q167" s="60">
        <f t="shared" si="5"/>
        <v>16451</v>
      </c>
      <c r="R167" s="60">
        <f t="shared" si="6"/>
        <v>16078</v>
      </c>
      <c r="S167" s="60">
        <f t="shared" si="7"/>
        <v>15799</v>
      </c>
      <c r="T167" s="60">
        <f t="shared" si="8"/>
        <v>15520</v>
      </c>
    </row>
    <row r="168" spans="1:20" ht="18" customHeight="1" x14ac:dyDescent="0.15">
      <c r="A168" s="53" t="s">
        <v>466</v>
      </c>
      <c r="B168" s="56" t="s">
        <v>495</v>
      </c>
      <c r="C168" s="87" t="s">
        <v>19</v>
      </c>
      <c r="D168" s="79">
        <v>9.5</v>
      </c>
      <c r="E168" s="80" t="s">
        <v>22</v>
      </c>
      <c r="F168" s="58">
        <v>1.5</v>
      </c>
      <c r="G168" s="63">
        <f t="shared" si="25"/>
        <v>11</v>
      </c>
      <c r="H168" s="59">
        <f t="shared" si="31"/>
        <v>1379</v>
      </c>
      <c r="I168" s="244"/>
      <c r="J168" s="59">
        <f t="shared" si="29"/>
        <v>207</v>
      </c>
      <c r="K168" s="244"/>
      <c r="L168" s="59">
        <f t="shared" si="30"/>
        <v>1638</v>
      </c>
      <c r="M168" s="60">
        <f t="shared" si="1"/>
        <v>18345</v>
      </c>
      <c r="N168" s="60">
        <f t="shared" si="2"/>
        <v>17952</v>
      </c>
      <c r="O168" s="60">
        <f t="shared" si="3"/>
        <v>17854</v>
      </c>
      <c r="P168" s="60">
        <f t="shared" si="4"/>
        <v>17559</v>
      </c>
      <c r="Q168" s="60">
        <f t="shared" si="5"/>
        <v>17362</v>
      </c>
      <c r="R168" s="60">
        <f t="shared" si="6"/>
        <v>16969</v>
      </c>
      <c r="S168" s="60">
        <f t="shared" si="7"/>
        <v>16674</v>
      </c>
      <c r="T168" s="60">
        <f t="shared" si="8"/>
        <v>16380</v>
      </c>
    </row>
    <row r="169" spans="1:20" ht="18" customHeight="1" x14ac:dyDescent="0.15">
      <c r="A169" s="53" t="s">
        <v>467</v>
      </c>
      <c r="B169" s="56" t="s">
        <v>495</v>
      </c>
      <c r="C169" s="87" t="s">
        <v>19</v>
      </c>
      <c r="D169" s="79">
        <v>9.5</v>
      </c>
      <c r="E169" s="80" t="s">
        <v>22</v>
      </c>
      <c r="F169" s="58">
        <v>2</v>
      </c>
      <c r="G169" s="63">
        <f t="shared" si="25"/>
        <v>11.5</v>
      </c>
      <c r="H169" s="59">
        <f t="shared" si="31"/>
        <v>1379</v>
      </c>
      <c r="I169" s="244"/>
      <c r="J169" s="59">
        <f t="shared" si="29"/>
        <v>276</v>
      </c>
      <c r="K169" s="244"/>
      <c r="L169" s="59">
        <f t="shared" si="30"/>
        <v>1724</v>
      </c>
      <c r="M169" s="60">
        <f t="shared" si="1"/>
        <v>19308</v>
      </c>
      <c r="N169" s="60">
        <f t="shared" si="2"/>
        <v>18895</v>
      </c>
      <c r="O169" s="60">
        <f t="shared" si="3"/>
        <v>18791</v>
      </c>
      <c r="P169" s="60">
        <f t="shared" si="4"/>
        <v>18481</v>
      </c>
      <c r="Q169" s="60">
        <f t="shared" si="5"/>
        <v>18274</v>
      </c>
      <c r="R169" s="60">
        <f t="shared" si="6"/>
        <v>17860</v>
      </c>
      <c r="S169" s="60">
        <f t="shared" si="7"/>
        <v>17550</v>
      </c>
      <c r="T169" s="60">
        <f t="shared" si="8"/>
        <v>17240</v>
      </c>
    </row>
    <row r="170" spans="1:20" ht="18" customHeight="1" x14ac:dyDescent="0.15">
      <c r="A170" s="53" t="s">
        <v>468</v>
      </c>
      <c r="B170" s="56" t="s">
        <v>495</v>
      </c>
      <c r="C170" s="87" t="s">
        <v>19</v>
      </c>
      <c r="D170" s="79">
        <v>9.5</v>
      </c>
      <c r="E170" s="80" t="s">
        <v>22</v>
      </c>
      <c r="F170" s="58">
        <v>2.5</v>
      </c>
      <c r="G170" s="63">
        <f t="shared" si="25"/>
        <v>12</v>
      </c>
      <c r="H170" s="59">
        <f t="shared" si="31"/>
        <v>1379</v>
      </c>
      <c r="I170" s="244"/>
      <c r="J170" s="59">
        <f t="shared" si="29"/>
        <v>345</v>
      </c>
      <c r="K170" s="244"/>
      <c r="L170" s="59">
        <f t="shared" si="30"/>
        <v>1810</v>
      </c>
      <c r="M170" s="60">
        <f t="shared" si="1"/>
        <v>20272</v>
      </c>
      <c r="N170" s="60">
        <f t="shared" si="2"/>
        <v>19837</v>
      </c>
      <c r="O170" s="60">
        <f t="shared" si="3"/>
        <v>19729</v>
      </c>
      <c r="P170" s="60">
        <f t="shared" si="4"/>
        <v>19403</v>
      </c>
      <c r="Q170" s="60">
        <f t="shared" si="5"/>
        <v>19186</v>
      </c>
      <c r="R170" s="60">
        <f t="shared" si="6"/>
        <v>18751</v>
      </c>
      <c r="S170" s="60">
        <f t="shared" si="7"/>
        <v>18425</v>
      </c>
      <c r="T170" s="60">
        <f t="shared" si="8"/>
        <v>18100</v>
      </c>
    </row>
    <row r="171" spans="1:20" ht="18" customHeight="1" x14ac:dyDescent="0.15">
      <c r="A171" s="53" t="s">
        <v>469</v>
      </c>
      <c r="B171" s="56" t="s">
        <v>495</v>
      </c>
      <c r="C171" s="87" t="s">
        <v>19</v>
      </c>
      <c r="D171" s="79">
        <v>9.5</v>
      </c>
      <c r="E171" s="80" t="s">
        <v>22</v>
      </c>
      <c r="F171" s="58">
        <v>3</v>
      </c>
      <c r="G171" s="63">
        <f t="shared" si="25"/>
        <v>12.5</v>
      </c>
      <c r="H171" s="59">
        <f t="shared" si="31"/>
        <v>1379</v>
      </c>
      <c r="I171" s="244"/>
      <c r="J171" s="59">
        <f t="shared" si="29"/>
        <v>414</v>
      </c>
      <c r="K171" s="244"/>
      <c r="L171" s="59">
        <f t="shared" si="30"/>
        <v>1897</v>
      </c>
      <c r="M171" s="60">
        <f t="shared" si="1"/>
        <v>21246</v>
      </c>
      <c r="N171" s="60">
        <f t="shared" si="2"/>
        <v>20791</v>
      </c>
      <c r="O171" s="60">
        <f t="shared" si="3"/>
        <v>20677</v>
      </c>
      <c r="P171" s="60">
        <f t="shared" si="4"/>
        <v>20335</v>
      </c>
      <c r="Q171" s="60">
        <f t="shared" si="5"/>
        <v>20108</v>
      </c>
      <c r="R171" s="60">
        <f t="shared" si="6"/>
        <v>19652</v>
      </c>
      <c r="S171" s="60">
        <f t="shared" si="7"/>
        <v>19311</v>
      </c>
      <c r="T171" s="60">
        <f t="shared" si="8"/>
        <v>18970</v>
      </c>
    </row>
    <row r="172" spans="1:20" ht="18" customHeight="1" x14ac:dyDescent="0.15">
      <c r="A172" s="53" t="s">
        <v>470</v>
      </c>
      <c r="B172" s="56" t="s">
        <v>495</v>
      </c>
      <c r="C172" s="87" t="s">
        <v>19</v>
      </c>
      <c r="D172" s="79">
        <v>9.5</v>
      </c>
      <c r="E172" s="80" t="s">
        <v>22</v>
      </c>
      <c r="F172" s="58">
        <v>3.5</v>
      </c>
      <c r="G172" s="63">
        <f t="shared" si="25"/>
        <v>13</v>
      </c>
      <c r="H172" s="59">
        <f t="shared" si="31"/>
        <v>1379</v>
      </c>
      <c r="I172" s="244"/>
      <c r="J172" s="59">
        <f t="shared" si="29"/>
        <v>483</v>
      </c>
      <c r="K172" s="244"/>
      <c r="L172" s="59">
        <f t="shared" si="30"/>
        <v>1983</v>
      </c>
      <c r="M172" s="60">
        <f t="shared" si="1"/>
        <v>22209</v>
      </c>
      <c r="N172" s="60">
        <f t="shared" si="2"/>
        <v>21733</v>
      </c>
      <c r="O172" s="60">
        <f t="shared" si="3"/>
        <v>21614</v>
      </c>
      <c r="P172" s="60">
        <f t="shared" si="4"/>
        <v>21257</v>
      </c>
      <c r="Q172" s="60">
        <f t="shared" si="5"/>
        <v>21019</v>
      </c>
      <c r="R172" s="60">
        <f t="shared" si="6"/>
        <v>20543</v>
      </c>
      <c r="S172" s="60">
        <f t="shared" si="7"/>
        <v>20186</v>
      </c>
      <c r="T172" s="60">
        <f t="shared" si="8"/>
        <v>19830</v>
      </c>
    </row>
    <row r="173" spans="1:20" ht="18" customHeight="1" x14ac:dyDescent="0.15">
      <c r="A173" s="53" t="s">
        <v>471</v>
      </c>
      <c r="B173" s="56" t="s">
        <v>495</v>
      </c>
      <c r="C173" s="87" t="s">
        <v>19</v>
      </c>
      <c r="D173" s="79">
        <v>9.5</v>
      </c>
      <c r="E173" s="80" t="s">
        <v>22</v>
      </c>
      <c r="F173" s="58">
        <v>4</v>
      </c>
      <c r="G173" s="63">
        <f t="shared" si="25"/>
        <v>13.5</v>
      </c>
      <c r="H173" s="59">
        <f t="shared" si="31"/>
        <v>1379</v>
      </c>
      <c r="I173" s="244"/>
      <c r="J173" s="59">
        <f t="shared" si="29"/>
        <v>552</v>
      </c>
      <c r="K173" s="244"/>
      <c r="L173" s="59">
        <f t="shared" si="30"/>
        <v>2069</v>
      </c>
      <c r="M173" s="60">
        <f t="shared" si="1"/>
        <v>23172</v>
      </c>
      <c r="N173" s="60">
        <f t="shared" si="2"/>
        <v>22676</v>
      </c>
      <c r="O173" s="60">
        <f t="shared" si="3"/>
        <v>22552</v>
      </c>
      <c r="P173" s="60">
        <f t="shared" si="4"/>
        <v>22179</v>
      </c>
      <c r="Q173" s="60">
        <f t="shared" si="5"/>
        <v>21931</v>
      </c>
      <c r="R173" s="60">
        <f t="shared" si="6"/>
        <v>21434</v>
      </c>
      <c r="S173" s="60">
        <f t="shared" si="7"/>
        <v>21062</v>
      </c>
      <c r="T173" s="60">
        <f t="shared" si="8"/>
        <v>20690</v>
      </c>
    </row>
    <row r="174" spans="1:20" ht="18" customHeight="1" x14ac:dyDescent="0.15">
      <c r="A174" s="53" t="s">
        <v>472</v>
      </c>
      <c r="B174" s="56" t="s">
        <v>495</v>
      </c>
      <c r="C174" s="87" t="s">
        <v>19</v>
      </c>
      <c r="D174" s="79">
        <v>9.5</v>
      </c>
      <c r="E174" s="80" t="s">
        <v>22</v>
      </c>
      <c r="F174" s="58">
        <v>4.5</v>
      </c>
      <c r="G174" s="63">
        <f t="shared" si="25"/>
        <v>14</v>
      </c>
      <c r="H174" s="59">
        <f t="shared" si="31"/>
        <v>1379</v>
      </c>
      <c r="I174" s="244"/>
      <c r="J174" s="59">
        <f t="shared" si="29"/>
        <v>621</v>
      </c>
      <c r="K174" s="244"/>
      <c r="L174" s="59">
        <f t="shared" si="30"/>
        <v>2155</v>
      </c>
      <c r="M174" s="60">
        <f t="shared" si="1"/>
        <v>24136</v>
      </c>
      <c r="N174" s="60">
        <f t="shared" si="2"/>
        <v>23618</v>
      </c>
      <c r="O174" s="60">
        <f t="shared" si="3"/>
        <v>23489</v>
      </c>
      <c r="P174" s="60">
        <f t="shared" si="4"/>
        <v>23101</v>
      </c>
      <c r="Q174" s="60">
        <f t="shared" si="5"/>
        <v>22843</v>
      </c>
      <c r="R174" s="60">
        <f t="shared" si="6"/>
        <v>22325</v>
      </c>
      <c r="S174" s="60">
        <f t="shared" si="7"/>
        <v>21937</v>
      </c>
      <c r="T174" s="60">
        <f t="shared" si="8"/>
        <v>21550</v>
      </c>
    </row>
    <row r="175" spans="1:20" ht="18" customHeight="1" x14ac:dyDescent="0.15">
      <c r="A175" s="53" t="s">
        <v>630</v>
      </c>
      <c r="B175" s="56" t="s">
        <v>495</v>
      </c>
      <c r="C175" s="87" t="s">
        <v>19</v>
      </c>
      <c r="D175" s="79">
        <v>10</v>
      </c>
      <c r="E175" s="80" t="s">
        <v>22</v>
      </c>
      <c r="F175" s="58">
        <v>0.5</v>
      </c>
      <c r="G175" s="63">
        <f t="shared" si="25"/>
        <v>10.5</v>
      </c>
      <c r="H175" s="59">
        <f>'基本（介護無）・単一'!L23</f>
        <v>1448</v>
      </c>
      <c r="I175" s="244"/>
      <c r="J175" s="59">
        <f t="shared" si="29"/>
        <v>69</v>
      </c>
      <c r="K175" s="244"/>
      <c r="L175" s="59">
        <f t="shared" si="30"/>
        <v>1534</v>
      </c>
      <c r="M175" s="60">
        <f t="shared" si="1"/>
        <v>17180</v>
      </c>
      <c r="N175" s="60">
        <f t="shared" si="2"/>
        <v>16812</v>
      </c>
      <c r="O175" s="60">
        <f t="shared" si="3"/>
        <v>16720</v>
      </c>
      <c r="P175" s="60">
        <f t="shared" si="4"/>
        <v>16444</v>
      </c>
      <c r="Q175" s="60">
        <f t="shared" si="5"/>
        <v>16260</v>
      </c>
      <c r="R175" s="60">
        <f t="shared" si="6"/>
        <v>15892</v>
      </c>
      <c r="S175" s="60">
        <f t="shared" si="7"/>
        <v>15616</v>
      </c>
      <c r="T175" s="60">
        <f t="shared" si="8"/>
        <v>15340</v>
      </c>
    </row>
    <row r="176" spans="1:20" ht="18" customHeight="1" x14ac:dyDescent="0.15">
      <c r="A176" s="53" t="s">
        <v>631</v>
      </c>
      <c r="B176" s="56" t="s">
        <v>495</v>
      </c>
      <c r="C176" s="87" t="s">
        <v>19</v>
      </c>
      <c r="D176" s="79">
        <v>10</v>
      </c>
      <c r="E176" s="80" t="s">
        <v>22</v>
      </c>
      <c r="F176" s="58">
        <v>1</v>
      </c>
      <c r="G176" s="63">
        <f t="shared" si="25"/>
        <v>11</v>
      </c>
      <c r="H176" s="59">
        <f t="shared" ref="H176:H183" si="32">$H$175</f>
        <v>1448</v>
      </c>
      <c r="I176" s="244"/>
      <c r="J176" s="59">
        <f t="shared" si="29"/>
        <v>138</v>
      </c>
      <c r="K176" s="244"/>
      <c r="L176" s="59">
        <f t="shared" si="30"/>
        <v>1621</v>
      </c>
      <c r="M176" s="60">
        <f t="shared" si="1"/>
        <v>18155</v>
      </c>
      <c r="N176" s="60">
        <f t="shared" si="2"/>
        <v>17766</v>
      </c>
      <c r="O176" s="60">
        <f t="shared" si="3"/>
        <v>17668</v>
      </c>
      <c r="P176" s="60">
        <f t="shared" si="4"/>
        <v>17377</v>
      </c>
      <c r="Q176" s="60">
        <f t="shared" si="5"/>
        <v>17182</v>
      </c>
      <c r="R176" s="60">
        <f t="shared" si="6"/>
        <v>16793</v>
      </c>
      <c r="S176" s="60">
        <f t="shared" si="7"/>
        <v>16501</v>
      </c>
      <c r="T176" s="60">
        <f t="shared" si="8"/>
        <v>16210</v>
      </c>
    </row>
    <row r="177" spans="1:20" ht="18" customHeight="1" x14ac:dyDescent="0.15">
      <c r="A177" s="53" t="s">
        <v>632</v>
      </c>
      <c r="B177" s="56" t="s">
        <v>495</v>
      </c>
      <c r="C177" s="87" t="s">
        <v>19</v>
      </c>
      <c r="D177" s="79">
        <v>10</v>
      </c>
      <c r="E177" s="80" t="s">
        <v>22</v>
      </c>
      <c r="F177" s="58">
        <v>1.5</v>
      </c>
      <c r="G177" s="63">
        <f t="shared" si="25"/>
        <v>11.5</v>
      </c>
      <c r="H177" s="59">
        <f t="shared" si="32"/>
        <v>1448</v>
      </c>
      <c r="I177" s="244"/>
      <c r="J177" s="59">
        <f t="shared" si="29"/>
        <v>207</v>
      </c>
      <c r="K177" s="244"/>
      <c r="L177" s="59">
        <f t="shared" si="30"/>
        <v>1707</v>
      </c>
      <c r="M177" s="60">
        <f t="shared" si="1"/>
        <v>19118</v>
      </c>
      <c r="N177" s="60">
        <f t="shared" si="2"/>
        <v>18708</v>
      </c>
      <c r="O177" s="60">
        <f t="shared" si="3"/>
        <v>18606</v>
      </c>
      <c r="P177" s="60">
        <f t="shared" si="4"/>
        <v>18299</v>
      </c>
      <c r="Q177" s="60">
        <f t="shared" si="5"/>
        <v>18094</v>
      </c>
      <c r="R177" s="60">
        <f t="shared" si="6"/>
        <v>17684</v>
      </c>
      <c r="S177" s="60">
        <f t="shared" si="7"/>
        <v>17377</v>
      </c>
      <c r="T177" s="60">
        <f t="shared" si="8"/>
        <v>17070</v>
      </c>
    </row>
    <row r="178" spans="1:20" ht="18" customHeight="1" x14ac:dyDescent="0.15">
      <c r="A178" s="53" t="s">
        <v>633</v>
      </c>
      <c r="B178" s="56" t="s">
        <v>495</v>
      </c>
      <c r="C178" s="87" t="s">
        <v>19</v>
      </c>
      <c r="D178" s="79">
        <v>10</v>
      </c>
      <c r="E178" s="80" t="s">
        <v>22</v>
      </c>
      <c r="F178" s="58">
        <v>2</v>
      </c>
      <c r="G178" s="63">
        <f t="shared" si="25"/>
        <v>12</v>
      </c>
      <c r="H178" s="59">
        <f t="shared" si="32"/>
        <v>1448</v>
      </c>
      <c r="I178" s="244"/>
      <c r="J178" s="59">
        <f t="shared" si="29"/>
        <v>276</v>
      </c>
      <c r="K178" s="244"/>
      <c r="L178" s="59">
        <f t="shared" si="30"/>
        <v>1793</v>
      </c>
      <c r="M178" s="60">
        <f t="shared" si="1"/>
        <v>20081</v>
      </c>
      <c r="N178" s="60">
        <f t="shared" si="2"/>
        <v>19651</v>
      </c>
      <c r="O178" s="60">
        <f t="shared" si="3"/>
        <v>19543</v>
      </c>
      <c r="P178" s="60">
        <f t="shared" si="4"/>
        <v>19220</v>
      </c>
      <c r="Q178" s="60">
        <f t="shared" si="5"/>
        <v>19005</v>
      </c>
      <c r="R178" s="60">
        <f t="shared" si="6"/>
        <v>18575</v>
      </c>
      <c r="S178" s="60">
        <f t="shared" si="7"/>
        <v>18252</v>
      </c>
      <c r="T178" s="60">
        <f t="shared" si="8"/>
        <v>17930</v>
      </c>
    </row>
    <row r="179" spans="1:20" ht="18" customHeight="1" x14ac:dyDescent="0.15">
      <c r="A179" s="53" t="s">
        <v>634</v>
      </c>
      <c r="B179" s="56" t="s">
        <v>495</v>
      </c>
      <c r="C179" s="87" t="s">
        <v>19</v>
      </c>
      <c r="D179" s="79">
        <v>10</v>
      </c>
      <c r="E179" s="80" t="s">
        <v>22</v>
      </c>
      <c r="F179" s="58">
        <v>2.5</v>
      </c>
      <c r="G179" s="63">
        <f t="shared" si="25"/>
        <v>12.5</v>
      </c>
      <c r="H179" s="59">
        <f t="shared" si="32"/>
        <v>1448</v>
      </c>
      <c r="I179" s="244"/>
      <c r="J179" s="59">
        <f t="shared" si="29"/>
        <v>345</v>
      </c>
      <c r="K179" s="244"/>
      <c r="L179" s="59">
        <f t="shared" si="30"/>
        <v>1879</v>
      </c>
      <c r="M179" s="60">
        <f t="shared" si="1"/>
        <v>21044</v>
      </c>
      <c r="N179" s="60">
        <f t="shared" si="2"/>
        <v>20593</v>
      </c>
      <c r="O179" s="60">
        <f t="shared" si="3"/>
        <v>20481</v>
      </c>
      <c r="P179" s="60">
        <f t="shared" si="4"/>
        <v>20142</v>
      </c>
      <c r="Q179" s="60">
        <f t="shared" si="5"/>
        <v>19917</v>
      </c>
      <c r="R179" s="60">
        <f t="shared" si="6"/>
        <v>19466</v>
      </c>
      <c r="S179" s="60">
        <f t="shared" si="7"/>
        <v>19128</v>
      </c>
      <c r="T179" s="60">
        <f t="shared" si="8"/>
        <v>18790</v>
      </c>
    </row>
    <row r="180" spans="1:20" ht="18" customHeight="1" x14ac:dyDescent="0.15">
      <c r="A180" s="53" t="s">
        <v>635</v>
      </c>
      <c r="B180" s="56" t="s">
        <v>495</v>
      </c>
      <c r="C180" s="87" t="s">
        <v>19</v>
      </c>
      <c r="D180" s="79">
        <v>10</v>
      </c>
      <c r="E180" s="80" t="s">
        <v>22</v>
      </c>
      <c r="F180" s="58">
        <v>3</v>
      </c>
      <c r="G180" s="63">
        <f t="shared" si="25"/>
        <v>13</v>
      </c>
      <c r="H180" s="59">
        <f t="shared" si="32"/>
        <v>1448</v>
      </c>
      <c r="I180" s="244"/>
      <c r="J180" s="59">
        <f t="shared" si="29"/>
        <v>414</v>
      </c>
      <c r="K180" s="244"/>
      <c r="L180" s="59">
        <f t="shared" si="30"/>
        <v>1966</v>
      </c>
      <c r="M180" s="60">
        <f t="shared" si="1"/>
        <v>22019</v>
      </c>
      <c r="N180" s="60">
        <f t="shared" si="2"/>
        <v>21547</v>
      </c>
      <c r="O180" s="60">
        <f t="shared" si="3"/>
        <v>21429</v>
      </c>
      <c r="P180" s="60">
        <f t="shared" si="4"/>
        <v>21075</v>
      </c>
      <c r="Q180" s="60">
        <f t="shared" si="5"/>
        <v>20839</v>
      </c>
      <c r="R180" s="60">
        <f t="shared" si="6"/>
        <v>20367</v>
      </c>
      <c r="S180" s="60">
        <f t="shared" si="7"/>
        <v>20013</v>
      </c>
      <c r="T180" s="60">
        <f t="shared" si="8"/>
        <v>19660</v>
      </c>
    </row>
    <row r="181" spans="1:20" ht="18" customHeight="1" x14ac:dyDescent="0.15">
      <c r="A181" s="53" t="s">
        <v>636</v>
      </c>
      <c r="B181" s="56" t="s">
        <v>495</v>
      </c>
      <c r="C181" s="87" t="s">
        <v>19</v>
      </c>
      <c r="D181" s="79">
        <v>10</v>
      </c>
      <c r="E181" s="80" t="s">
        <v>22</v>
      </c>
      <c r="F181" s="58">
        <v>3.5</v>
      </c>
      <c r="G181" s="63">
        <f t="shared" si="25"/>
        <v>13.5</v>
      </c>
      <c r="H181" s="59">
        <f t="shared" si="32"/>
        <v>1448</v>
      </c>
      <c r="I181" s="244"/>
      <c r="J181" s="59">
        <f t="shared" si="29"/>
        <v>483</v>
      </c>
      <c r="K181" s="244"/>
      <c r="L181" s="59">
        <f t="shared" si="30"/>
        <v>2052</v>
      </c>
      <c r="M181" s="60">
        <f t="shared" si="1"/>
        <v>22982</v>
      </c>
      <c r="N181" s="60">
        <f t="shared" si="2"/>
        <v>22489</v>
      </c>
      <c r="O181" s="60">
        <f t="shared" si="3"/>
        <v>22366</v>
      </c>
      <c r="P181" s="60">
        <f t="shared" si="4"/>
        <v>21997</v>
      </c>
      <c r="Q181" s="60">
        <f t="shared" si="5"/>
        <v>21751</v>
      </c>
      <c r="R181" s="60">
        <f t="shared" si="6"/>
        <v>21258</v>
      </c>
      <c r="S181" s="60">
        <f t="shared" si="7"/>
        <v>20889</v>
      </c>
      <c r="T181" s="60">
        <f t="shared" si="8"/>
        <v>20520</v>
      </c>
    </row>
    <row r="182" spans="1:20" ht="18" customHeight="1" x14ac:dyDescent="0.15">
      <c r="A182" s="53" t="s">
        <v>637</v>
      </c>
      <c r="B182" s="56" t="s">
        <v>495</v>
      </c>
      <c r="C182" s="87" t="s">
        <v>19</v>
      </c>
      <c r="D182" s="79">
        <v>10</v>
      </c>
      <c r="E182" s="80" t="s">
        <v>22</v>
      </c>
      <c r="F182" s="58">
        <v>4</v>
      </c>
      <c r="G182" s="63">
        <f t="shared" si="25"/>
        <v>14</v>
      </c>
      <c r="H182" s="59">
        <f t="shared" si="32"/>
        <v>1448</v>
      </c>
      <c r="I182" s="244"/>
      <c r="J182" s="59">
        <f t="shared" si="29"/>
        <v>552</v>
      </c>
      <c r="K182" s="244"/>
      <c r="L182" s="59">
        <f t="shared" si="30"/>
        <v>2138</v>
      </c>
      <c r="M182" s="60">
        <f t="shared" si="1"/>
        <v>23945</v>
      </c>
      <c r="N182" s="60">
        <f t="shared" si="2"/>
        <v>23432</v>
      </c>
      <c r="O182" s="60">
        <f t="shared" si="3"/>
        <v>23304</v>
      </c>
      <c r="P182" s="60">
        <f t="shared" si="4"/>
        <v>22919</v>
      </c>
      <c r="Q182" s="60">
        <f t="shared" si="5"/>
        <v>22662</v>
      </c>
      <c r="R182" s="60">
        <f t="shared" si="6"/>
        <v>22149</v>
      </c>
      <c r="S182" s="60">
        <f t="shared" si="7"/>
        <v>21764</v>
      </c>
      <c r="T182" s="60">
        <f t="shared" si="8"/>
        <v>21380</v>
      </c>
    </row>
    <row r="183" spans="1:20" ht="18" customHeight="1" x14ac:dyDescent="0.15">
      <c r="A183" s="53" t="s">
        <v>638</v>
      </c>
      <c r="B183" s="56" t="s">
        <v>495</v>
      </c>
      <c r="C183" s="87" t="s">
        <v>19</v>
      </c>
      <c r="D183" s="79">
        <v>10</v>
      </c>
      <c r="E183" s="80" t="s">
        <v>22</v>
      </c>
      <c r="F183" s="58">
        <v>4.5</v>
      </c>
      <c r="G183" s="63">
        <f t="shared" si="25"/>
        <v>14.5</v>
      </c>
      <c r="H183" s="59">
        <f t="shared" si="32"/>
        <v>1448</v>
      </c>
      <c r="I183" s="244"/>
      <c r="J183" s="59">
        <f t="shared" si="29"/>
        <v>621</v>
      </c>
      <c r="K183" s="244"/>
      <c r="L183" s="59">
        <f t="shared" si="30"/>
        <v>2224</v>
      </c>
      <c r="M183" s="60">
        <f t="shared" si="1"/>
        <v>24908</v>
      </c>
      <c r="N183" s="60">
        <f t="shared" si="2"/>
        <v>24375</v>
      </c>
      <c r="O183" s="60">
        <f t="shared" si="3"/>
        <v>24241</v>
      </c>
      <c r="P183" s="60">
        <f t="shared" si="4"/>
        <v>23841</v>
      </c>
      <c r="Q183" s="60">
        <f t="shared" si="5"/>
        <v>23574</v>
      </c>
      <c r="R183" s="60">
        <f t="shared" si="6"/>
        <v>23040</v>
      </c>
      <c r="S183" s="60">
        <f t="shared" si="7"/>
        <v>22640</v>
      </c>
      <c r="T183" s="60">
        <f t="shared" si="8"/>
        <v>22240</v>
      </c>
    </row>
    <row r="184" spans="1:20" ht="18" customHeight="1" x14ac:dyDescent="0.15">
      <c r="A184" s="53" t="s">
        <v>473</v>
      </c>
      <c r="B184" s="56" t="s">
        <v>495</v>
      </c>
      <c r="C184" s="87" t="s">
        <v>19</v>
      </c>
      <c r="D184" s="79">
        <v>10.5</v>
      </c>
      <c r="E184" s="80" t="s">
        <v>22</v>
      </c>
      <c r="F184" s="58">
        <v>0.5</v>
      </c>
      <c r="G184" s="63">
        <f t="shared" si="25"/>
        <v>11</v>
      </c>
      <c r="H184" s="59">
        <f>'基本（介護無）・単一'!L24</f>
        <v>1517</v>
      </c>
      <c r="I184" s="244"/>
      <c r="J184" s="59">
        <f t="shared" si="29"/>
        <v>69</v>
      </c>
      <c r="K184" s="244"/>
      <c r="L184" s="59">
        <f t="shared" si="30"/>
        <v>1603</v>
      </c>
      <c r="M184" s="60">
        <f t="shared" si="1"/>
        <v>17953</v>
      </c>
      <c r="N184" s="60">
        <f t="shared" si="2"/>
        <v>17568</v>
      </c>
      <c r="O184" s="60">
        <f t="shared" si="3"/>
        <v>17472</v>
      </c>
      <c r="P184" s="60">
        <f t="shared" si="4"/>
        <v>17184</v>
      </c>
      <c r="Q184" s="60">
        <f t="shared" si="5"/>
        <v>16991</v>
      </c>
      <c r="R184" s="60">
        <f t="shared" si="6"/>
        <v>16607</v>
      </c>
      <c r="S184" s="60">
        <f t="shared" si="7"/>
        <v>16318</v>
      </c>
      <c r="T184" s="60">
        <f t="shared" si="8"/>
        <v>16030</v>
      </c>
    </row>
    <row r="185" spans="1:20" ht="18" customHeight="1" x14ac:dyDescent="0.15">
      <c r="A185" s="53" t="s">
        <v>474</v>
      </c>
      <c r="B185" s="56" t="s">
        <v>495</v>
      </c>
      <c r="C185" s="87" t="s">
        <v>19</v>
      </c>
      <c r="D185" s="79">
        <v>10.5</v>
      </c>
      <c r="E185" s="80" t="s">
        <v>22</v>
      </c>
      <c r="F185" s="58">
        <v>1</v>
      </c>
      <c r="G185" s="63">
        <f t="shared" si="25"/>
        <v>11.5</v>
      </c>
      <c r="H185" s="59">
        <f t="shared" ref="H185:H192" si="33">$H$184</f>
        <v>1517</v>
      </c>
      <c r="I185" s="244"/>
      <c r="J185" s="59">
        <f t="shared" si="29"/>
        <v>138</v>
      </c>
      <c r="K185" s="244"/>
      <c r="L185" s="59">
        <f t="shared" si="30"/>
        <v>1690</v>
      </c>
      <c r="M185" s="60">
        <f t="shared" si="1"/>
        <v>18928</v>
      </c>
      <c r="N185" s="60">
        <f t="shared" si="2"/>
        <v>18522</v>
      </c>
      <c r="O185" s="60">
        <f t="shared" si="3"/>
        <v>18421</v>
      </c>
      <c r="P185" s="60">
        <f t="shared" si="4"/>
        <v>18116</v>
      </c>
      <c r="Q185" s="60">
        <f t="shared" si="5"/>
        <v>17914</v>
      </c>
      <c r="R185" s="60">
        <f t="shared" si="6"/>
        <v>17508</v>
      </c>
      <c r="S185" s="60">
        <f t="shared" si="7"/>
        <v>17204</v>
      </c>
      <c r="T185" s="60">
        <f t="shared" si="8"/>
        <v>16900</v>
      </c>
    </row>
    <row r="186" spans="1:20" ht="18" customHeight="1" x14ac:dyDescent="0.15">
      <c r="A186" s="53" t="s">
        <v>475</v>
      </c>
      <c r="B186" s="56" t="s">
        <v>495</v>
      </c>
      <c r="C186" s="87" t="s">
        <v>19</v>
      </c>
      <c r="D186" s="79">
        <v>10.5</v>
      </c>
      <c r="E186" s="80" t="s">
        <v>22</v>
      </c>
      <c r="F186" s="58">
        <v>1.5</v>
      </c>
      <c r="G186" s="63">
        <f t="shared" si="25"/>
        <v>12</v>
      </c>
      <c r="H186" s="59">
        <f t="shared" si="33"/>
        <v>1517</v>
      </c>
      <c r="I186" s="244"/>
      <c r="J186" s="59">
        <f t="shared" si="29"/>
        <v>207</v>
      </c>
      <c r="K186" s="244"/>
      <c r="L186" s="59">
        <f t="shared" si="30"/>
        <v>1776</v>
      </c>
      <c r="M186" s="60">
        <f t="shared" si="1"/>
        <v>19891</v>
      </c>
      <c r="N186" s="60">
        <f t="shared" si="2"/>
        <v>19464</v>
      </c>
      <c r="O186" s="60">
        <f t="shared" si="3"/>
        <v>19358</v>
      </c>
      <c r="P186" s="60">
        <f t="shared" si="4"/>
        <v>19038</v>
      </c>
      <c r="Q186" s="60">
        <f t="shared" si="5"/>
        <v>18825</v>
      </c>
      <c r="R186" s="60">
        <f t="shared" si="6"/>
        <v>18399</v>
      </c>
      <c r="S186" s="60">
        <f t="shared" si="7"/>
        <v>18079</v>
      </c>
      <c r="T186" s="60">
        <f t="shared" si="8"/>
        <v>17760</v>
      </c>
    </row>
    <row r="187" spans="1:20" ht="18" customHeight="1" x14ac:dyDescent="0.15">
      <c r="A187" s="53" t="s">
        <v>476</v>
      </c>
      <c r="B187" s="56" t="s">
        <v>495</v>
      </c>
      <c r="C187" s="87" t="s">
        <v>19</v>
      </c>
      <c r="D187" s="79">
        <v>10.5</v>
      </c>
      <c r="E187" s="80" t="s">
        <v>22</v>
      </c>
      <c r="F187" s="58">
        <v>2</v>
      </c>
      <c r="G187" s="63">
        <f t="shared" si="25"/>
        <v>12.5</v>
      </c>
      <c r="H187" s="59">
        <f t="shared" si="33"/>
        <v>1517</v>
      </c>
      <c r="I187" s="244"/>
      <c r="J187" s="59">
        <f t="shared" si="29"/>
        <v>276</v>
      </c>
      <c r="K187" s="244"/>
      <c r="L187" s="59">
        <f t="shared" si="30"/>
        <v>1862</v>
      </c>
      <c r="M187" s="60">
        <f t="shared" si="1"/>
        <v>20854</v>
      </c>
      <c r="N187" s="60">
        <f t="shared" si="2"/>
        <v>20407</v>
      </c>
      <c r="O187" s="60">
        <f t="shared" si="3"/>
        <v>20295</v>
      </c>
      <c r="P187" s="60">
        <f t="shared" si="4"/>
        <v>19960</v>
      </c>
      <c r="Q187" s="60">
        <f t="shared" si="5"/>
        <v>19737</v>
      </c>
      <c r="R187" s="60">
        <f t="shared" si="6"/>
        <v>19290</v>
      </c>
      <c r="S187" s="60">
        <f t="shared" si="7"/>
        <v>18955</v>
      </c>
      <c r="T187" s="60">
        <f t="shared" si="8"/>
        <v>18620</v>
      </c>
    </row>
    <row r="188" spans="1:20" ht="18" customHeight="1" x14ac:dyDescent="0.15">
      <c r="A188" s="53" t="s">
        <v>477</v>
      </c>
      <c r="B188" s="56" t="s">
        <v>495</v>
      </c>
      <c r="C188" s="87" t="s">
        <v>19</v>
      </c>
      <c r="D188" s="79">
        <v>10.5</v>
      </c>
      <c r="E188" s="80" t="s">
        <v>22</v>
      </c>
      <c r="F188" s="58">
        <v>2.5</v>
      </c>
      <c r="G188" s="63">
        <f t="shared" si="25"/>
        <v>13</v>
      </c>
      <c r="H188" s="59">
        <f t="shared" si="33"/>
        <v>1517</v>
      </c>
      <c r="I188" s="244"/>
      <c r="J188" s="59">
        <f t="shared" si="29"/>
        <v>345</v>
      </c>
      <c r="K188" s="244"/>
      <c r="L188" s="59">
        <f t="shared" si="30"/>
        <v>1948</v>
      </c>
      <c r="M188" s="60">
        <f t="shared" si="1"/>
        <v>21817</v>
      </c>
      <c r="N188" s="60">
        <f t="shared" si="2"/>
        <v>21350</v>
      </c>
      <c r="O188" s="60">
        <f t="shared" si="3"/>
        <v>21233</v>
      </c>
      <c r="P188" s="60">
        <f t="shared" si="4"/>
        <v>20882</v>
      </c>
      <c r="Q188" s="60">
        <f t="shared" si="5"/>
        <v>20648</v>
      </c>
      <c r="R188" s="60">
        <f t="shared" si="6"/>
        <v>20181</v>
      </c>
      <c r="S188" s="60">
        <f t="shared" si="7"/>
        <v>19830</v>
      </c>
      <c r="T188" s="60">
        <f t="shared" si="8"/>
        <v>19480</v>
      </c>
    </row>
    <row r="189" spans="1:20" ht="18" customHeight="1" x14ac:dyDescent="0.15">
      <c r="A189" s="53" t="s">
        <v>478</v>
      </c>
      <c r="B189" s="56" t="s">
        <v>495</v>
      </c>
      <c r="C189" s="87" t="s">
        <v>19</v>
      </c>
      <c r="D189" s="79">
        <v>10.5</v>
      </c>
      <c r="E189" s="80" t="s">
        <v>22</v>
      </c>
      <c r="F189" s="58">
        <v>3</v>
      </c>
      <c r="G189" s="63">
        <f t="shared" si="25"/>
        <v>13.5</v>
      </c>
      <c r="H189" s="59">
        <f t="shared" si="33"/>
        <v>1517</v>
      </c>
      <c r="I189" s="244"/>
      <c r="J189" s="59">
        <f t="shared" si="29"/>
        <v>414</v>
      </c>
      <c r="K189" s="244"/>
      <c r="L189" s="59">
        <f t="shared" si="30"/>
        <v>2035</v>
      </c>
      <c r="M189" s="60">
        <f t="shared" si="1"/>
        <v>22792</v>
      </c>
      <c r="N189" s="60">
        <f t="shared" si="2"/>
        <v>22303</v>
      </c>
      <c r="O189" s="60">
        <f t="shared" si="3"/>
        <v>22181</v>
      </c>
      <c r="P189" s="60">
        <f t="shared" si="4"/>
        <v>21815</v>
      </c>
      <c r="Q189" s="60">
        <f t="shared" si="5"/>
        <v>21571</v>
      </c>
      <c r="R189" s="60">
        <f t="shared" si="6"/>
        <v>21082</v>
      </c>
      <c r="S189" s="60">
        <f t="shared" si="7"/>
        <v>20716</v>
      </c>
      <c r="T189" s="60">
        <f t="shared" si="8"/>
        <v>20350</v>
      </c>
    </row>
    <row r="190" spans="1:20" ht="18" customHeight="1" x14ac:dyDescent="0.15">
      <c r="A190" s="53" t="s">
        <v>479</v>
      </c>
      <c r="B190" s="56" t="s">
        <v>495</v>
      </c>
      <c r="C190" s="87" t="s">
        <v>19</v>
      </c>
      <c r="D190" s="79">
        <v>10.5</v>
      </c>
      <c r="E190" s="80" t="s">
        <v>22</v>
      </c>
      <c r="F190" s="58">
        <v>3.5</v>
      </c>
      <c r="G190" s="63">
        <f t="shared" si="25"/>
        <v>14</v>
      </c>
      <c r="H190" s="59">
        <f t="shared" si="33"/>
        <v>1517</v>
      </c>
      <c r="I190" s="244"/>
      <c r="J190" s="59">
        <f t="shared" si="29"/>
        <v>483</v>
      </c>
      <c r="K190" s="244"/>
      <c r="L190" s="59">
        <f t="shared" si="30"/>
        <v>2121</v>
      </c>
      <c r="M190" s="60">
        <f t="shared" si="1"/>
        <v>23755</v>
      </c>
      <c r="N190" s="60">
        <f t="shared" si="2"/>
        <v>23246</v>
      </c>
      <c r="O190" s="60">
        <f t="shared" si="3"/>
        <v>23118</v>
      </c>
      <c r="P190" s="60">
        <f t="shared" si="4"/>
        <v>22737</v>
      </c>
      <c r="Q190" s="60">
        <f t="shared" si="5"/>
        <v>22482</v>
      </c>
      <c r="R190" s="60">
        <f t="shared" si="6"/>
        <v>21973</v>
      </c>
      <c r="S190" s="60">
        <f t="shared" si="7"/>
        <v>21591</v>
      </c>
      <c r="T190" s="60">
        <f t="shared" si="8"/>
        <v>21210</v>
      </c>
    </row>
    <row r="191" spans="1:20" ht="18" customHeight="1" x14ac:dyDescent="0.15">
      <c r="A191" s="53" t="s">
        <v>480</v>
      </c>
      <c r="B191" s="56" t="s">
        <v>495</v>
      </c>
      <c r="C191" s="87" t="s">
        <v>19</v>
      </c>
      <c r="D191" s="79">
        <v>10.5</v>
      </c>
      <c r="E191" s="80" t="s">
        <v>22</v>
      </c>
      <c r="F191" s="58">
        <v>4</v>
      </c>
      <c r="G191" s="63">
        <f t="shared" si="25"/>
        <v>14.5</v>
      </c>
      <c r="H191" s="59">
        <f t="shared" si="33"/>
        <v>1517</v>
      </c>
      <c r="I191" s="244"/>
      <c r="J191" s="59">
        <f t="shared" si="29"/>
        <v>552</v>
      </c>
      <c r="K191" s="244"/>
      <c r="L191" s="59">
        <f t="shared" si="30"/>
        <v>2207</v>
      </c>
      <c r="M191" s="60">
        <f t="shared" si="1"/>
        <v>24718</v>
      </c>
      <c r="N191" s="60">
        <f t="shared" si="2"/>
        <v>24188</v>
      </c>
      <c r="O191" s="60">
        <f t="shared" si="3"/>
        <v>24056</v>
      </c>
      <c r="P191" s="60">
        <f t="shared" si="4"/>
        <v>23659</v>
      </c>
      <c r="Q191" s="60">
        <f t="shared" si="5"/>
        <v>23394</v>
      </c>
      <c r="R191" s="60">
        <f t="shared" si="6"/>
        <v>22864</v>
      </c>
      <c r="S191" s="60">
        <f t="shared" si="7"/>
        <v>22467</v>
      </c>
      <c r="T191" s="60">
        <f t="shared" si="8"/>
        <v>22070</v>
      </c>
    </row>
    <row r="192" spans="1:20" ht="18" customHeight="1" x14ac:dyDescent="0.15">
      <c r="A192" s="53" t="s">
        <v>481</v>
      </c>
      <c r="B192" s="56" t="s">
        <v>495</v>
      </c>
      <c r="C192" s="87" t="s">
        <v>19</v>
      </c>
      <c r="D192" s="79">
        <v>10.5</v>
      </c>
      <c r="E192" s="80" t="s">
        <v>22</v>
      </c>
      <c r="F192" s="58">
        <v>4.5</v>
      </c>
      <c r="G192" s="63">
        <f t="shared" si="25"/>
        <v>15</v>
      </c>
      <c r="H192" s="59">
        <f t="shared" si="33"/>
        <v>1517</v>
      </c>
      <c r="I192" s="244"/>
      <c r="J192" s="59">
        <f t="shared" si="29"/>
        <v>621</v>
      </c>
      <c r="K192" s="244"/>
      <c r="L192" s="59">
        <f t="shared" si="30"/>
        <v>2293</v>
      </c>
      <c r="M192" s="60">
        <f t="shared" si="1"/>
        <v>25681</v>
      </c>
      <c r="N192" s="60">
        <f t="shared" si="2"/>
        <v>25131</v>
      </c>
      <c r="O192" s="60">
        <f t="shared" si="3"/>
        <v>24993</v>
      </c>
      <c r="P192" s="60">
        <f t="shared" si="4"/>
        <v>24580</v>
      </c>
      <c r="Q192" s="60">
        <f t="shared" si="5"/>
        <v>24305</v>
      </c>
      <c r="R192" s="60">
        <f t="shared" si="6"/>
        <v>23755</v>
      </c>
      <c r="S192" s="60">
        <f t="shared" si="7"/>
        <v>23342</v>
      </c>
      <c r="T192" s="60">
        <f t="shared" si="8"/>
        <v>22930</v>
      </c>
    </row>
  </sheetData>
  <sheetProtection algorithmName="SHA-512" hashValue="SIsx+AwdgFeuCYp3w9lj8ayszHOdbUeDM7nw1A8Z+W9mkOIWj/XIyyJG0VHtwGIppg14glKfq+Bi2SGTheQdeg==" saltValue="R3O1LR7k+b6cu/ZlMgTEBg==" spinCount="100000" sheet="1" objects="1" scenarios="1"/>
  <autoFilter ref="A1:T192">
    <filterColumn colId="1" showButton="0"/>
    <filterColumn colId="2" showButton="0"/>
    <filterColumn colId="3" showButton="0"/>
    <filterColumn colId="4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0">
    <mergeCell ref="I4:I192"/>
    <mergeCell ref="K4:K192"/>
    <mergeCell ref="B1:F3"/>
    <mergeCell ref="L1:L3"/>
    <mergeCell ref="M1:T1"/>
    <mergeCell ref="G1:G3"/>
    <mergeCell ref="H1:H3"/>
    <mergeCell ref="I1:I3"/>
    <mergeCell ref="J1:J3"/>
    <mergeCell ref="K1:K3"/>
  </mergeCells>
  <phoneticPr fontId="6"/>
  <printOptions horizontalCentered="1"/>
  <pageMargins left="0.19685039370078741" right="0.19685039370078741" top="0.59055118110236227" bottom="0.59055118110236227" header="0.39370078740157483" footer="0.19685039370078741"/>
  <pageSetup paperSize="9" scale="78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view="pageBreakPreview" topLeftCell="B1" zoomScaleNormal="100" zoomScaleSheetLayoutView="100" workbookViewId="0">
      <selection activeCell="Q58" sqref="Q58"/>
    </sheetView>
  </sheetViews>
  <sheetFormatPr defaultColWidth="2.625" defaultRowHeight="18" customHeight="1" outlineLevelCol="1" x14ac:dyDescent="0.15"/>
  <cols>
    <col min="1" max="1" width="14.75" style="38" hidden="1" customWidth="1" outlineLevel="1"/>
    <col min="2" max="2" width="4.75" style="38" bestFit="1" customWidth="1" collapsed="1"/>
    <col min="3" max="3" width="4.75" style="38" bestFit="1" customWidth="1"/>
    <col min="4" max="4" width="5" style="38" bestFit="1" customWidth="1"/>
    <col min="5" max="5" width="4.75" style="38" bestFit="1" customWidth="1"/>
    <col min="6" max="6" width="5" style="38" bestFit="1" customWidth="1"/>
    <col min="7" max="7" width="6.5" style="38" bestFit="1" customWidth="1"/>
    <col min="8" max="8" width="8.5" style="38" hidden="1" customWidth="1" outlineLevel="1"/>
    <col min="9" max="9" width="6.375" style="38" hidden="1" customWidth="1" outlineLevel="1"/>
    <col min="10" max="10" width="10" style="38" hidden="1" customWidth="1" outlineLevel="1"/>
    <col min="11" max="11" width="6.375" style="38" hidden="1" customWidth="1" outlineLevel="1"/>
    <col min="12" max="12" width="8.125" style="38" bestFit="1" customWidth="1" collapsed="1"/>
    <col min="13" max="20" width="10.75" style="38" customWidth="1"/>
    <col min="21" max="21" width="4.375" style="38" customWidth="1"/>
    <col min="22" max="16384" width="2.625" style="38"/>
  </cols>
  <sheetData>
    <row r="1" spans="1:20" ht="18" customHeight="1" x14ac:dyDescent="0.15">
      <c r="A1" s="53"/>
      <c r="B1" s="243" t="s">
        <v>482</v>
      </c>
      <c r="C1" s="243"/>
      <c r="D1" s="243"/>
      <c r="E1" s="243"/>
      <c r="F1" s="243"/>
      <c r="G1" s="66"/>
      <c r="H1" s="252" t="s">
        <v>483</v>
      </c>
      <c r="I1" s="246" t="s">
        <v>484</v>
      </c>
      <c r="J1" s="252" t="s">
        <v>483</v>
      </c>
      <c r="K1" s="246" t="s">
        <v>484</v>
      </c>
      <c r="L1" s="245" t="s">
        <v>485</v>
      </c>
      <c r="M1" s="243" t="s">
        <v>486</v>
      </c>
      <c r="N1" s="243"/>
      <c r="O1" s="243"/>
      <c r="P1" s="243"/>
      <c r="Q1" s="243"/>
      <c r="R1" s="243"/>
      <c r="S1" s="243"/>
      <c r="T1" s="243"/>
    </row>
    <row r="2" spans="1:20" ht="18" customHeight="1" x14ac:dyDescent="0.15">
      <c r="A2" s="53"/>
      <c r="B2" s="243"/>
      <c r="C2" s="243"/>
      <c r="D2" s="243"/>
      <c r="E2" s="243"/>
      <c r="F2" s="243"/>
      <c r="G2" s="64" t="s">
        <v>506</v>
      </c>
      <c r="H2" s="253"/>
      <c r="I2" s="247"/>
      <c r="J2" s="253"/>
      <c r="K2" s="247"/>
      <c r="L2" s="245"/>
      <c r="M2" s="54" t="s">
        <v>487</v>
      </c>
      <c r="N2" s="54" t="s">
        <v>488</v>
      </c>
      <c r="O2" s="54" t="s">
        <v>489</v>
      </c>
      <c r="P2" s="54" t="s">
        <v>490</v>
      </c>
      <c r="Q2" s="54" t="s">
        <v>491</v>
      </c>
      <c r="R2" s="54" t="s">
        <v>492</v>
      </c>
      <c r="S2" s="54" t="s">
        <v>493</v>
      </c>
      <c r="T2" s="54" t="s">
        <v>494</v>
      </c>
    </row>
    <row r="3" spans="1:20" ht="18" customHeight="1" x14ac:dyDescent="0.15">
      <c r="A3" s="53"/>
      <c r="B3" s="243"/>
      <c r="C3" s="243"/>
      <c r="D3" s="243"/>
      <c r="E3" s="243"/>
      <c r="F3" s="243"/>
      <c r="G3" s="65"/>
      <c r="H3" s="254"/>
      <c r="I3" s="248"/>
      <c r="J3" s="254"/>
      <c r="K3" s="248"/>
      <c r="L3" s="245"/>
      <c r="M3" s="67">
        <v>11.2</v>
      </c>
      <c r="N3" s="67">
        <v>10.96</v>
      </c>
      <c r="O3" s="67">
        <v>10.9</v>
      </c>
      <c r="P3" s="67">
        <v>10.72</v>
      </c>
      <c r="Q3" s="67">
        <v>10.6</v>
      </c>
      <c r="R3" s="67">
        <v>10.36</v>
      </c>
      <c r="S3" s="67">
        <v>10.18</v>
      </c>
      <c r="T3" s="55">
        <v>10</v>
      </c>
    </row>
    <row r="4" spans="1:20" ht="18" customHeight="1" x14ac:dyDescent="0.15">
      <c r="A4" s="68" t="s">
        <v>16</v>
      </c>
      <c r="B4" s="56" t="s">
        <v>495</v>
      </c>
      <c r="C4" s="57" t="s">
        <v>22</v>
      </c>
      <c r="D4" s="61">
        <v>0.5</v>
      </c>
      <c r="E4" s="62" t="s">
        <v>496</v>
      </c>
      <c r="F4" s="58">
        <v>0.5</v>
      </c>
      <c r="G4" s="63">
        <f>D4+F4</f>
        <v>1</v>
      </c>
      <c r="H4" s="59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I4" s="244">
        <v>0.25</v>
      </c>
      <c r="J4" s="59">
        <f>'基本（介護無）・複合'!M4</f>
        <v>91</v>
      </c>
      <c r="K4" s="244">
        <v>0.5</v>
      </c>
      <c r="L4" s="59">
        <f t="shared" ref="L4:L48" si="0">ROUND(H4*(1+$I$4),0)+ROUND(J4*(1+$K$4),0)</f>
        <v>270</v>
      </c>
      <c r="M4" s="69">
        <f t="shared" ref="M4:M48" si="1">ROUNDDOWN($L4*M$3,0)</f>
        <v>3024</v>
      </c>
      <c r="N4" s="69">
        <f t="shared" ref="N4:N48" si="2">ROUNDDOWN($L4*N$3,0)</f>
        <v>2959</v>
      </c>
      <c r="O4" s="69">
        <f t="shared" ref="O4:O48" si="3">ROUNDDOWN($L4*O$3,0)</f>
        <v>2943</v>
      </c>
      <c r="P4" s="69">
        <f t="shared" ref="P4:P48" si="4">ROUNDDOWN($L4*P$3,0)</f>
        <v>2894</v>
      </c>
      <c r="Q4" s="69">
        <f t="shared" ref="Q4:Q48" si="5">ROUNDDOWN($L4*Q$3,0)</f>
        <v>2862</v>
      </c>
      <c r="R4" s="69">
        <f t="shared" ref="R4:R48" si="6">ROUNDDOWN($L4*R$3,0)</f>
        <v>2797</v>
      </c>
      <c r="S4" s="69">
        <f t="shared" ref="S4:S48" si="7">ROUNDDOWN($L4*S$3,0)</f>
        <v>2748</v>
      </c>
      <c r="T4" s="60">
        <f t="shared" ref="T4:T48" si="8">ROUNDDOWN($L4*T$3,0)</f>
        <v>2700</v>
      </c>
    </row>
    <row r="5" spans="1:20" ht="18" customHeight="1" x14ac:dyDescent="0.15">
      <c r="A5" s="68" t="s">
        <v>27</v>
      </c>
      <c r="B5" s="56" t="s">
        <v>495</v>
      </c>
      <c r="C5" s="57" t="s">
        <v>22</v>
      </c>
      <c r="D5" s="61">
        <v>0.5</v>
      </c>
      <c r="E5" s="62" t="s">
        <v>496</v>
      </c>
      <c r="F5" s="58">
        <v>1</v>
      </c>
      <c r="G5" s="63">
        <f t="shared" ref="G5:G48" si="9">D5+F5</f>
        <v>1.5</v>
      </c>
      <c r="H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106</v>
      </c>
      <c r="I5" s="244"/>
      <c r="J5" s="59">
        <f>'基本（介護無）・複合'!M5</f>
        <v>169</v>
      </c>
      <c r="K5" s="244"/>
      <c r="L5" s="59">
        <f t="shared" si="0"/>
        <v>387</v>
      </c>
      <c r="M5" s="69">
        <f t="shared" si="1"/>
        <v>4334</v>
      </c>
      <c r="N5" s="69">
        <f t="shared" si="2"/>
        <v>4241</v>
      </c>
      <c r="O5" s="69">
        <f t="shared" si="3"/>
        <v>4218</v>
      </c>
      <c r="P5" s="69">
        <f t="shared" si="4"/>
        <v>4148</v>
      </c>
      <c r="Q5" s="69">
        <f t="shared" si="5"/>
        <v>4102</v>
      </c>
      <c r="R5" s="69">
        <f t="shared" si="6"/>
        <v>4009</v>
      </c>
      <c r="S5" s="69">
        <f t="shared" si="7"/>
        <v>3939</v>
      </c>
      <c r="T5" s="60">
        <f t="shared" si="8"/>
        <v>3870</v>
      </c>
    </row>
    <row r="6" spans="1:20" ht="18" customHeight="1" x14ac:dyDescent="0.15">
      <c r="A6" s="68" t="s">
        <v>36</v>
      </c>
      <c r="B6" s="56" t="s">
        <v>495</v>
      </c>
      <c r="C6" s="57" t="s">
        <v>22</v>
      </c>
      <c r="D6" s="61">
        <v>0.5</v>
      </c>
      <c r="E6" s="62" t="s">
        <v>496</v>
      </c>
      <c r="F6" s="58">
        <v>1.5</v>
      </c>
      <c r="G6" s="63">
        <f t="shared" si="9"/>
        <v>2</v>
      </c>
      <c r="H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106</v>
      </c>
      <c r="I6" s="244"/>
      <c r="J6" s="59">
        <f>'基本（介護無）・複合'!M6</f>
        <v>238</v>
      </c>
      <c r="K6" s="244"/>
      <c r="L6" s="59">
        <f t="shared" si="0"/>
        <v>490</v>
      </c>
      <c r="M6" s="69">
        <f t="shared" si="1"/>
        <v>5488</v>
      </c>
      <c r="N6" s="69">
        <f t="shared" si="2"/>
        <v>5370</v>
      </c>
      <c r="O6" s="69">
        <f t="shared" si="3"/>
        <v>5341</v>
      </c>
      <c r="P6" s="69">
        <f t="shared" si="4"/>
        <v>5252</v>
      </c>
      <c r="Q6" s="69">
        <f t="shared" si="5"/>
        <v>5194</v>
      </c>
      <c r="R6" s="69">
        <f t="shared" si="6"/>
        <v>5076</v>
      </c>
      <c r="S6" s="69">
        <f t="shared" si="7"/>
        <v>4988</v>
      </c>
      <c r="T6" s="60">
        <f t="shared" si="8"/>
        <v>4900</v>
      </c>
    </row>
    <row r="7" spans="1:20" ht="18" customHeight="1" x14ac:dyDescent="0.15">
      <c r="A7" s="68" t="s">
        <v>46</v>
      </c>
      <c r="B7" s="56" t="s">
        <v>495</v>
      </c>
      <c r="C7" s="57" t="s">
        <v>22</v>
      </c>
      <c r="D7" s="61">
        <v>0.5</v>
      </c>
      <c r="E7" s="62" t="s">
        <v>496</v>
      </c>
      <c r="F7" s="58">
        <v>2</v>
      </c>
      <c r="G7" s="63">
        <f t="shared" si="9"/>
        <v>2.5</v>
      </c>
      <c r="H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106</v>
      </c>
      <c r="I7" s="244"/>
      <c r="J7" s="59">
        <f>'基本（介護無）・複合'!M7</f>
        <v>307</v>
      </c>
      <c r="K7" s="244"/>
      <c r="L7" s="59">
        <f t="shared" si="0"/>
        <v>594</v>
      </c>
      <c r="M7" s="69">
        <f t="shared" si="1"/>
        <v>6652</v>
      </c>
      <c r="N7" s="69">
        <f t="shared" si="2"/>
        <v>6510</v>
      </c>
      <c r="O7" s="69">
        <f t="shared" si="3"/>
        <v>6474</v>
      </c>
      <c r="P7" s="69">
        <f t="shared" si="4"/>
        <v>6367</v>
      </c>
      <c r="Q7" s="69">
        <f t="shared" si="5"/>
        <v>6296</v>
      </c>
      <c r="R7" s="69">
        <f t="shared" si="6"/>
        <v>6153</v>
      </c>
      <c r="S7" s="69">
        <f t="shared" si="7"/>
        <v>6046</v>
      </c>
      <c r="T7" s="60">
        <f t="shared" si="8"/>
        <v>5940</v>
      </c>
    </row>
    <row r="8" spans="1:20" ht="18" customHeight="1" x14ac:dyDescent="0.15">
      <c r="A8" s="68" t="s">
        <v>53</v>
      </c>
      <c r="B8" s="56" t="s">
        <v>495</v>
      </c>
      <c r="C8" s="57" t="s">
        <v>22</v>
      </c>
      <c r="D8" s="61">
        <v>0.5</v>
      </c>
      <c r="E8" s="62" t="s">
        <v>496</v>
      </c>
      <c r="F8" s="58">
        <v>2.5</v>
      </c>
      <c r="G8" s="63">
        <f t="shared" si="9"/>
        <v>3</v>
      </c>
      <c r="H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106</v>
      </c>
      <c r="I8" s="244"/>
      <c r="J8" s="59">
        <f>'基本（介護無）・複合'!M8</f>
        <v>376</v>
      </c>
      <c r="K8" s="244"/>
      <c r="L8" s="59">
        <f t="shared" si="0"/>
        <v>697</v>
      </c>
      <c r="M8" s="69">
        <f t="shared" si="1"/>
        <v>7806</v>
      </c>
      <c r="N8" s="69">
        <f t="shared" si="2"/>
        <v>7639</v>
      </c>
      <c r="O8" s="69">
        <f t="shared" si="3"/>
        <v>7597</v>
      </c>
      <c r="P8" s="69">
        <f t="shared" si="4"/>
        <v>7471</v>
      </c>
      <c r="Q8" s="69">
        <f t="shared" si="5"/>
        <v>7388</v>
      </c>
      <c r="R8" s="69">
        <f t="shared" si="6"/>
        <v>7220</v>
      </c>
      <c r="S8" s="69">
        <f t="shared" si="7"/>
        <v>7095</v>
      </c>
      <c r="T8" s="60">
        <f t="shared" si="8"/>
        <v>6970</v>
      </c>
    </row>
    <row r="9" spans="1:20" ht="18" customHeight="1" x14ac:dyDescent="0.15">
      <c r="A9" s="70" t="s">
        <v>60</v>
      </c>
      <c r="B9" s="56" t="s">
        <v>495</v>
      </c>
      <c r="C9" s="57" t="s">
        <v>22</v>
      </c>
      <c r="D9" s="61">
        <v>1</v>
      </c>
      <c r="E9" s="62" t="s">
        <v>496</v>
      </c>
      <c r="F9" s="58">
        <v>0.5</v>
      </c>
      <c r="G9" s="63">
        <f t="shared" si="9"/>
        <v>1.5</v>
      </c>
      <c r="H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197</v>
      </c>
      <c r="I9" s="244"/>
      <c r="J9" s="59">
        <f>'基本（介護無）・複合'!M25</f>
        <v>78</v>
      </c>
      <c r="K9" s="244"/>
      <c r="L9" s="59">
        <f t="shared" si="0"/>
        <v>363</v>
      </c>
      <c r="M9" s="69">
        <f t="shared" si="1"/>
        <v>4065</v>
      </c>
      <c r="N9" s="69">
        <f t="shared" si="2"/>
        <v>3978</v>
      </c>
      <c r="O9" s="69">
        <f t="shared" si="3"/>
        <v>3956</v>
      </c>
      <c r="P9" s="69">
        <f t="shared" si="4"/>
        <v>3891</v>
      </c>
      <c r="Q9" s="69">
        <f t="shared" si="5"/>
        <v>3847</v>
      </c>
      <c r="R9" s="69">
        <f t="shared" si="6"/>
        <v>3760</v>
      </c>
      <c r="S9" s="69">
        <f t="shared" si="7"/>
        <v>3695</v>
      </c>
      <c r="T9" s="60">
        <f t="shared" si="8"/>
        <v>3630</v>
      </c>
    </row>
    <row r="10" spans="1:20" ht="18" customHeight="1" x14ac:dyDescent="0.15">
      <c r="A10" s="70" t="s">
        <v>69</v>
      </c>
      <c r="B10" s="56" t="s">
        <v>495</v>
      </c>
      <c r="C10" s="57" t="s">
        <v>22</v>
      </c>
      <c r="D10" s="61">
        <v>1</v>
      </c>
      <c r="E10" s="62" t="s">
        <v>496</v>
      </c>
      <c r="F10" s="58">
        <v>1</v>
      </c>
      <c r="G10" s="63">
        <f t="shared" si="9"/>
        <v>2</v>
      </c>
      <c r="H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197</v>
      </c>
      <c r="I10" s="244"/>
      <c r="J10" s="59">
        <f>'基本（介護無）・複合'!M26</f>
        <v>147</v>
      </c>
      <c r="K10" s="244"/>
      <c r="L10" s="59">
        <f t="shared" si="0"/>
        <v>467</v>
      </c>
      <c r="M10" s="69">
        <f t="shared" si="1"/>
        <v>5230</v>
      </c>
      <c r="N10" s="69">
        <f t="shared" si="2"/>
        <v>5118</v>
      </c>
      <c r="O10" s="69">
        <f t="shared" si="3"/>
        <v>5090</v>
      </c>
      <c r="P10" s="69">
        <f t="shared" si="4"/>
        <v>5006</v>
      </c>
      <c r="Q10" s="69">
        <f t="shared" si="5"/>
        <v>4950</v>
      </c>
      <c r="R10" s="69">
        <f t="shared" si="6"/>
        <v>4838</v>
      </c>
      <c r="S10" s="69">
        <f t="shared" si="7"/>
        <v>4754</v>
      </c>
      <c r="T10" s="60">
        <f t="shared" si="8"/>
        <v>4670</v>
      </c>
    </row>
    <row r="11" spans="1:20" ht="18" customHeight="1" x14ac:dyDescent="0.15">
      <c r="A11" s="70" t="s">
        <v>78</v>
      </c>
      <c r="B11" s="56" t="s">
        <v>495</v>
      </c>
      <c r="C11" s="57" t="s">
        <v>22</v>
      </c>
      <c r="D11" s="61">
        <v>1</v>
      </c>
      <c r="E11" s="62" t="s">
        <v>496</v>
      </c>
      <c r="F11" s="58">
        <v>1.5</v>
      </c>
      <c r="G11" s="63">
        <f t="shared" si="9"/>
        <v>2.5</v>
      </c>
      <c r="H11" s="59">
        <f>IF(D11='基本（介護無）・単一'!$F$4,'基本（介護無）・単一'!$L$4,IF(D11='基本（介護無）・単一'!$F$5,'基本（介護無）・単一'!$L$5,IF(D11='基本（介護無）・単一'!$F$6,'基本（介護無）・単一'!$L$6,IF(D11='基本（介護無）・単一'!$F$7,'基本（介護無）・単一'!$L$7,IF(D11='基本（介護無）・単一'!$F$8,'基本（介護無）・単一'!$L$8,IF(D11='基本（介護無）・単一'!$F$9,'基本（介護無）・単一'!$L$9,IF(D11='基本（介護無）・単一'!$F$10,'基本（介護無）・単一'!$L$10)))))))</f>
        <v>197</v>
      </c>
      <c r="I11" s="244"/>
      <c r="J11" s="59">
        <f>'基本（介護無）・複合'!M27</f>
        <v>216</v>
      </c>
      <c r="K11" s="244"/>
      <c r="L11" s="59">
        <f t="shared" si="0"/>
        <v>570</v>
      </c>
      <c r="M11" s="69">
        <f t="shared" si="1"/>
        <v>6384</v>
      </c>
      <c r="N11" s="69">
        <f t="shared" si="2"/>
        <v>6247</v>
      </c>
      <c r="O11" s="69">
        <f t="shared" si="3"/>
        <v>6213</v>
      </c>
      <c r="P11" s="69">
        <f t="shared" si="4"/>
        <v>6110</v>
      </c>
      <c r="Q11" s="69">
        <f t="shared" si="5"/>
        <v>6042</v>
      </c>
      <c r="R11" s="69">
        <f t="shared" si="6"/>
        <v>5905</v>
      </c>
      <c r="S11" s="69">
        <f t="shared" si="7"/>
        <v>5802</v>
      </c>
      <c r="T11" s="60">
        <f t="shared" si="8"/>
        <v>5700</v>
      </c>
    </row>
    <row r="12" spans="1:20" ht="18" customHeight="1" x14ac:dyDescent="0.15">
      <c r="A12" s="70" t="s">
        <v>87</v>
      </c>
      <c r="B12" s="56" t="s">
        <v>495</v>
      </c>
      <c r="C12" s="57" t="s">
        <v>22</v>
      </c>
      <c r="D12" s="61">
        <v>1</v>
      </c>
      <c r="E12" s="62" t="s">
        <v>496</v>
      </c>
      <c r="F12" s="58">
        <v>2</v>
      </c>
      <c r="G12" s="63">
        <f t="shared" si="9"/>
        <v>3</v>
      </c>
      <c r="H12" s="59">
        <f>IF(D12='基本（介護無）・単一'!$F$4,'基本（介護無）・単一'!$L$4,IF(D12='基本（介護無）・単一'!$F$5,'基本（介護無）・単一'!$L$5,IF(D12='基本（介護無）・単一'!$F$6,'基本（介護無）・単一'!$L$6,IF(D12='基本（介護無）・単一'!$F$7,'基本（介護無）・単一'!$L$7,IF(D12='基本（介護無）・単一'!$F$8,'基本（介護無）・単一'!$L$8,IF(D12='基本（介護無）・単一'!$F$9,'基本（介護無）・単一'!$L$9,IF(D12='基本（介護無）・単一'!$F$10,'基本（介護無）・単一'!$L$10)))))))</f>
        <v>197</v>
      </c>
      <c r="I12" s="244"/>
      <c r="J12" s="59">
        <f>'基本（介護無）・複合'!M28</f>
        <v>285</v>
      </c>
      <c r="K12" s="244"/>
      <c r="L12" s="59">
        <f t="shared" si="0"/>
        <v>674</v>
      </c>
      <c r="M12" s="69">
        <f t="shared" si="1"/>
        <v>7548</v>
      </c>
      <c r="N12" s="69">
        <f t="shared" si="2"/>
        <v>7387</v>
      </c>
      <c r="O12" s="69">
        <f t="shared" si="3"/>
        <v>7346</v>
      </c>
      <c r="P12" s="69">
        <f t="shared" si="4"/>
        <v>7225</v>
      </c>
      <c r="Q12" s="69">
        <f t="shared" si="5"/>
        <v>7144</v>
      </c>
      <c r="R12" s="69">
        <f t="shared" si="6"/>
        <v>6982</v>
      </c>
      <c r="S12" s="69">
        <f t="shared" si="7"/>
        <v>6861</v>
      </c>
      <c r="T12" s="60">
        <f t="shared" si="8"/>
        <v>6740</v>
      </c>
    </row>
    <row r="13" spans="1:20" ht="18" customHeight="1" x14ac:dyDescent="0.15">
      <c r="A13" s="70" t="s">
        <v>93</v>
      </c>
      <c r="B13" s="56" t="s">
        <v>495</v>
      </c>
      <c r="C13" s="57" t="s">
        <v>22</v>
      </c>
      <c r="D13" s="61">
        <v>1</v>
      </c>
      <c r="E13" s="62" t="s">
        <v>496</v>
      </c>
      <c r="F13" s="58">
        <v>2.5</v>
      </c>
      <c r="G13" s="63">
        <f t="shared" si="9"/>
        <v>3.5</v>
      </c>
      <c r="H13" s="59">
        <f>IF(D13='基本（介護無）・単一'!$F$4,'基本（介護無）・単一'!$L$4,IF(D13='基本（介護無）・単一'!$F$5,'基本（介護無）・単一'!$L$5,IF(D13='基本（介護無）・単一'!$F$6,'基本（介護無）・単一'!$L$6,IF(D13='基本（介護無）・単一'!$F$7,'基本（介護無）・単一'!$L$7,IF(D13='基本（介護無）・単一'!$F$8,'基本（介護無）・単一'!$L$8,IF(D13='基本（介護無）・単一'!$F$9,'基本（介護無）・単一'!$L$9,IF(D13='基本（介護無）・単一'!$F$10,'基本（介護無）・単一'!$L$10)))))))</f>
        <v>197</v>
      </c>
      <c r="I13" s="244"/>
      <c r="J13" s="59">
        <f>'基本（介護無）・複合'!M29</f>
        <v>354</v>
      </c>
      <c r="K13" s="244"/>
      <c r="L13" s="59">
        <f t="shared" si="0"/>
        <v>777</v>
      </c>
      <c r="M13" s="69">
        <f t="shared" si="1"/>
        <v>8702</v>
      </c>
      <c r="N13" s="69">
        <f t="shared" si="2"/>
        <v>8515</v>
      </c>
      <c r="O13" s="69">
        <f t="shared" si="3"/>
        <v>8469</v>
      </c>
      <c r="P13" s="69">
        <f t="shared" si="4"/>
        <v>8329</v>
      </c>
      <c r="Q13" s="69">
        <f t="shared" si="5"/>
        <v>8236</v>
      </c>
      <c r="R13" s="69">
        <f t="shared" si="6"/>
        <v>8049</v>
      </c>
      <c r="S13" s="69">
        <f t="shared" si="7"/>
        <v>7909</v>
      </c>
      <c r="T13" s="60">
        <f t="shared" si="8"/>
        <v>7770</v>
      </c>
    </row>
    <row r="14" spans="1:20" ht="18" customHeight="1" x14ac:dyDescent="0.15">
      <c r="A14" s="68" t="s">
        <v>107</v>
      </c>
      <c r="B14" s="56" t="s">
        <v>495</v>
      </c>
      <c r="C14" s="57" t="s">
        <v>22</v>
      </c>
      <c r="D14" s="61">
        <v>1.5</v>
      </c>
      <c r="E14" s="62" t="s">
        <v>496</v>
      </c>
      <c r="F14" s="58">
        <v>0.5</v>
      </c>
      <c r="G14" s="63">
        <f t="shared" si="9"/>
        <v>2</v>
      </c>
      <c r="H14" s="59">
        <f>IF(D14='基本（介護無）・単一'!$F$4,'基本（介護無）・単一'!$L$4,IF(D14='基本（介護無）・単一'!$F$5,'基本（介護無）・単一'!$L$5,IF(D14='基本（介護無）・単一'!$F$6,'基本（介護無）・単一'!$L$6,IF(D14='基本（介護無）・単一'!$F$7,'基本（介護無）・単一'!$L$7,IF(D14='基本（介護無）・単一'!$F$8,'基本（介護無）・単一'!$L$8,IF(D14='基本（介護無）・単一'!$F$9,'基本（介護無）・単一'!$L$9,IF(D14='基本（介護無）・単一'!$F$10,'基本（介護無）・単一'!$L$10)))))))</f>
        <v>275</v>
      </c>
      <c r="I14" s="244"/>
      <c r="J14" s="59">
        <f>'基本（介護無）・複合'!M46</f>
        <v>69</v>
      </c>
      <c r="K14" s="244"/>
      <c r="L14" s="59">
        <f t="shared" si="0"/>
        <v>448</v>
      </c>
      <c r="M14" s="69">
        <f t="shared" si="1"/>
        <v>5017</v>
      </c>
      <c r="N14" s="69">
        <f t="shared" si="2"/>
        <v>4910</v>
      </c>
      <c r="O14" s="69">
        <f t="shared" si="3"/>
        <v>4883</v>
      </c>
      <c r="P14" s="69">
        <f t="shared" si="4"/>
        <v>4802</v>
      </c>
      <c r="Q14" s="69">
        <f t="shared" si="5"/>
        <v>4748</v>
      </c>
      <c r="R14" s="69">
        <f t="shared" si="6"/>
        <v>4641</v>
      </c>
      <c r="S14" s="69">
        <f t="shared" si="7"/>
        <v>4560</v>
      </c>
      <c r="T14" s="60">
        <f t="shared" si="8"/>
        <v>4480</v>
      </c>
    </row>
    <row r="15" spans="1:20" ht="18" customHeight="1" x14ac:dyDescent="0.15">
      <c r="A15" s="68" t="s">
        <v>114</v>
      </c>
      <c r="B15" s="56" t="s">
        <v>495</v>
      </c>
      <c r="C15" s="57" t="s">
        <v>22</v>
      </c>
      <c r="D15" s="61">
        <v>1.5</v>
      </c>
      <c r="E15" s="62" t="s">
        <v>496</v>
      </c>
      <c r="F15" s="58">
        <v>1</v>
      </c>
      <c r="G15" s="63">
        <f t="shared" si="9"/>
        <v>2.5</v>
      </c>
      <c r="H15" s="59">
        <f>IF(D15='基本（介護無）・単一'!$F$4,'基本（介護無）・単一'!$L$4,IF(D15='基本（介護無）・単一'!$F$5,'基本（介護無）・単一'!$L$5,IF(D15='基本（介護無）・単一'!$F$6,'基本（介護無）・単一'!$L$6,IF(D15='基本（介護無）・単一'!$F$7,'基本（介護無）・単一'!$L$7,IF(D15='基本（介護無）・単一'!$F$8,'基本（介護無）・単一'!$L$8,IF(D15='基本（介護無）・単一'!$F$9,'基本（介護無）・単一'!$L$9,IF(D15='基本（介護無）・単一'!$F$10,'基本（介護無）・単一'!$L$10)))))))</f>
        <v>275</v>
      </c>
      <c r="I15" s="244"/>
      <c r="J15" s="59">
        <f>'基本（介護無）・複合'!M47</f>
        <v>138</v>
      </c>
      <c r="K15" s="244"/>
      <c r="L15" s="59">
        <f t="shared" si="0"/>
        <v>551</v>
      </c>
      <c r="M15" s="69">
        <f t="shared" si="1"/>
        <v>6171</v>
      </c>
      <c r="N15" s="69">
        <f t="shared" si="2"/>
        <v>6038</v>
      </c>
      <c r="O15" s="69">
        <f t="shared" si="3"/>
        <v>6005</v>
      </c>
      <c r="P15" s="69">
        <f t="shared" si="4"/>
        <v>5906</v>
      </c>
      <c r="Q15" s="69">
        <f t="shared" si="5"/>
        <v>5840</v>
      </c>
      <c r="R15" s="69">
        <f t="shared" si="6"/>
        <v>5708</v>
      </c>
      <c r="S15" s="69">
        <f t="shared" si="7"/>
        <v>5609</v>
      </c>
      <c r="T15" s="60">
        <f t="shared" si="8"/>
        <v>5510</v>
      </c>
    </row>
    <row r="16" spans="1:20" ht="18" customHeight="1" x14ac:dyDescent="0.15">
      <c r="A16" s="68" t="s">
        <v>120</v>
      </c>
      <c r="B16" s="56" t="s">
        <v>495</v>
      </c>
      <c r="C16" s="57" t="s">
        <v>22</v>
      </c>
      <c r="D16" s="61">
        <v>1.5</v>
      </c>
      <c r="E16" s="62" t="s">
        <v>496</v>
      </c>
      <c r="F16" s="58">
        <v>1.5</v>
      </c>
      <c r="G16" s="63">
        <f t="shared" si="9"/>
        <v>3</v>
      </c>
      <c r="H16" s="59">
        <f>IF(D16='基本（介護無）・単一'!$F$4,'基本（介護無）・単一'!$L$4,IF(D16='基本（介護無）・単一'!$F$5,'基本（介護無）・単一'!$L$5,IF(D16='基本（介護無）・単一'!$F$6,'基本（介護無）・単一'!$L$6,IF(D16='基本（介護無）・単一'!$F$7,'基本（介護無）・単一'!$L$7,IF(D16='基本（介護無）・単一'!$F$8,'基本（介護無）・単一'!$L$8,IF(D16='基本（介護無）・単一'!$F$9,'基本（介護無）・単一'!$L$9,IF(D16='基本（介護無）・単一'!$F$10,'基本（介護無）・単一'!$L$10)))))))</f>
        <v>275</v>
      </c>
      <c r="I16" s="244"/>
      <c r="J16" s="59">
        <f>'基本（介護無）・複合'!M48</f>
        <v>207</v>
      </c>
      <c r="K16" s="244"/>
      <c r="L16" s="59">
        <f t="shared" si="0"/>
        <v>655</v>
      </c>
      <c r="M16" s="69">
        <f t="shared" si="1"/>
        <v>7336</v>
      </c>
      <c r="N16" s="69">
        <f t="shared" si="2"/>
        <v>7178</v>
      </c>
      <c r="O16" s="69">
        <f t="shared" si="3"/>
        <v>7139</v>
      </c>
      <c r="P16" s="69">
        <f t="shared" si="4"/>
        <v>7021</v>
      </c>
      <c r="Q16" s="69">
        <f t="shared" si="5"/>
        <v>6943</v>
      </c>
      <c r="R16" s="69">
        <f t="shared" si="6"/>
        <v>6785</v>
      </c>
      <c r="S16" s="69">
        <f t="shared" si="7"/>
        <v>6667</v>
      </c>
      <c r="T16" s="60">
        <f t="shared" si="8"/>
        <v>6550</v>
      </c>
    </row>
    <row r="17" spans="1:20" ht="18" customHeight="1" x14ac:dyDescent="0.15">
      <c r="A17" s="68" t="s">
        <v>126</v>
      </c>
      <c r="B17" s="56" t="s">
        <v>495</v>
      </c>
      <c r="C17" s="57" t="s">
        <v>22</v>
      </c>
      <c r="D17" s="61">
        <v>1.5</v>
      </c>
      <c r="E17" s="62" t="s">
        <v>496</v>
      </c>
      <c r="F17" s="58">
        <v>2</v>
      </c>
      <c r="G17" s="63">
        <f t="shared" si="9"/>
        <v>3.5</v>
      </c>
      <c r="H17" s="59">
        <f>IF(D17='基本（介護無）・単一'!$F$4,'基本（介護無）・単一'!$L$4,IF(D17='基本（介護無）・単一'!$F$5,'基本（介護無）・単一'!$L$5,IF(D17='基本（介護無）・単一'!$F$6,'基本（介護無）・単一'!$L$6,IF(D17='基本（介護無）・単一'!$F$7,'基本（介護無）・単一'!$L$7,IF(D17='基本（介護無）・単一'!$F$8,'基本（介護無）・単一'!$L$8,IF(D17='基本（介護無）・単一'!$F$9,'基本（介護無）・単一'!$L$9,IF(D17='基本（介護無）・単一'!$F$10,'基本（介護無）・単一'!$L$10)))))))</f>
        <v>275</v>
      </c>
      <c r="I17" s="244"/>
      <c r="J17" s="59">
        <f>'基本（介護無）・複合'!M49</f>
        <v>276</v>
      </c>
      <c r="K17" s="244"/>
      <c r="L17" s="59">
        <f t="shared" si="0"/>
        <v>758</v>
      </c>
      <c r="M17" s="69">
        <f t="shared" si="1"/>
        <v>8489</v>
      </c>
      <c r="N17" s="69">
        <f t="shared" si="2"/>
        <v>8307</v>
      </c>
      <c r="O17" s="69">
        <f t="shared" si="3"/>
        <v>8262</v>
      </c>
      <c r="P17" s="69">
        <f t="shared" si="4"/>
        <v>8125</v>
      </c>
      <c r="Q17" s="69">
        <f t="shared" si="5"/>
        <v>8034</v>
      </c>
      <c r="R17" s="69">
        <f t="shared" si="6"/>
        <v>7852</v>
      </c>
      <c r="S17" s="69">
        <f t="shared" si="7"/>
        <v>7716</v>
      </c>
      <c r="T17" s="60">
        <f t="shared" si="8"/>
        <v>7580</v>
      </c>
    </row>
    <row r="18" spans="1:20" ht="18" customHeight="1" x14ac:dyDescent="0.15">
      <c r="A18" s="68" t="s">
        <v>132</v>
      </c>
      <c r="B18" s="56" t="s">
        <v>495</v>
      </c>
      <c r="C18" s="57" t="s">
        <v>22</v>
      </c>
      <c r="D18" s="61">
        <v>1.5</v>
      </c>
      <c r="E18" s="62" t="s">
        <v>496</v>
      </c>
      <c r="F18" s="58">
        <v>2.5</v>
      </c>
      <c r="G18" s="63">
        <f t="shared" si="9"/>
        <v>4</v>
      </c>
      <c r="H18" s="59">
        <f>IF(D18='基本（介護無）・単一'!$F$4,'基本（介護無）・単一'!$L$4,IF(D18='基本（介護無）・単一'!$F$5,'基本（介護無）・単一'!$L$5,IF(D18='基本（介護無）・単一'!$F$6,'基本（介護無）・単一'!$L$6,IF(D18='基本（介護無）・単一'!$F$7,'基本（介護無）・単一'!$L$7,IF(D18='基本（介護無）・単一'!$F$8,'基本（介護無）・単一'!$L$8,IF(D18='基本（介護無）・単一'!$F$9,'基本（介護無）・単一'!$L$9,IF(D18='基本（介護無）・単一'!$F$10,'基本（介護無）・単一'!$L$10)))))))</f>
        <v>275</v>
      </c>
      <c r="I18" s="244"/>
      <c r="J18" s="59">
        <f>'基本（介護無）・複合'!M50</f>
        <v>345</v>
      </c>
      <c r="K18" s="244"/>
      <c r="L18" s="59">
        <f t="shared" si="0"/>
        <v>862</v>
      </c>
      <c r="M18" s="69">
        <f t="shared" si="1"/>
        <v>9654</v>
      </c>
      <c r="N18" s="69">
        <f t="shared" si="2"/>
        <v>9447</v>
      </c>
      <c r="O18" s="69">
        <f t="shared" si="3"/>
        <v>9395</v>
      </c>
      <c r="P18" s="69">
        <f t="shared" si="4"/>
        <v>9240</v>
      </c>
      <c r="Q18" s="69">
        <f t="shared" si="5"/>
        <v>9137</v>
      </c>
      <c r="R18" s="69">
        <f t="shared" si="6"/>
        <v>8930</v>
      </c>
      <c r="S18" s="69">
        <f t="shared" si="7"/>
        <v>8775</v>
      </c>
      <c r="T18" s="60">
        <f t="shared" si="8"/>
        <v>8620</v>
      </c>
    </row>
    <row r="19" spans="1:20" ht="18" customHeight="1" x14ac:dyDescent="0.15">
      <c r="A19" s="70" t="s">
        <v>138</v>
      </c>
      <c r="B19" s="56" t="s">
        <v>495</v>
      </c>
      <c r="C19" s="57" t="s">
        <v>22</v>
      </c>
      <c r="D19" s="61">
        <v>2</v>
      </c>
      <c r="E19" s="62" t="s">
        <v>496</v>
      </c>
      <c r="F19" s="58">
        <v>0.5</v>
      </c>
      <c r="G19" s="63">
        <f t="shared" si="9"/>
        <v>2.5</v>
      </c>
      <c r="H19" s="59">
        <f>IF(D19='基本（介護無）・単一'!$F$4,'基本（介護無）・単一'!$L$4,IF(D19='基本（介護無）・単一'!$F$5,'基本（介護無）・単一'!$L$5,IF(D19='基本（介護無）・単一'!$F$6,'基本（介護無）・単一'!$L$6,IF(D19='基本（介護無）・単一'!$F$7,'基本（介護無）・単一'!$L$7,IF(D19='基本（介護無）・単一'!$F$8,'基本（介護無）・単一'!$L$8,IF(D19='基本（介護無）・単一'!$F$9,'基本（介護無）・単一'!$L$9,IF(D19='基本（介護無）・単一'!$F$10,'基本（介護無）・単一'!$L$10)))))))</f>
        <v>344</v>
      </c>
      <c r="I19" s="244"/>
      <c r="J19" s="59">
        <f t="shared" ref="J19:J48" si="10">J14</f>
        <v>69</v>
      </c>
      <c r="K19" s="244"/>
      <c r="L19" s="59">
        <f t="shared" si="0"/>
        <v>534</v>
      </c>
      <c r="M19" s="69">
        <f t="shared" si="1"/>
        <v>5980</v>
      </c>
      <c r="N19" s="69">
        <f t="shared" si="2"/>
        <v>5852</v>
      </c>
      <c r="O19" s="69">
        <f t="shared" si="3"/>
        <v>5820</v>
      </c>
      <c r="P19" s="69">
        <f t="shared" si="4"/>
        <v>5724</v>
      </c>
      <c r="Q19" s="69">
        <f t="shared" si="5"/>
        <v>5660</v>
      </c>
      <c r="R19" s="69">
        <f t="shared" si="6"/>
        <v>5532</v>
      </c>
      <c r="S19" s="69">
        <f t="shared" si="7"/>
        <v>5436</v>
      </c>
      <c r="T19" s="60">
        <f t="shared" si="8"/>
        <v>5340</v>
      </c>
    </row>
    <row r="20" spans="1:20" ht="18" customHeight="1" x14ac:dyDescent="0.15">
      <c r="A20" s="70" t="s">
        <v>144</v>
      </c>
      <c r="B20" s="56" t="s">
        <v>495</v>
      </c>
      <c r="C20" s="57" t="s">
        <v>22</v>
      </c>
      <c r="D20" s="61">
        <v>2</v>
      </c>
      <c r="E20" s="62" t="s">
        <v>496</v>
      </c>
      <c r="F20" s="58">
        <v>1</v>
      </c>
      <c r="G20" s="63">
        <f t="shared" si="9"/>
        <v>3</v>
      </c>
      <c r="H20" s="59">
        <f>IF(D20='基本（介護無）・単一'!$F$4,'基本（介護無）・単一'!$L$4,IF(D20='基本（介護無）・単一'!$F$5,'基本（介護無）・単一'!$L$5,IF(D20='基本（介護無）・単一'!$F$6,'基本（介護無）・単一'!$L$6,IF(D20='基本（介護無）・単一'!$F$7,'基本（介護無）・単一'!$L$7,IF(D20='基本（介護無）・単一'!$F$8,'基本（介護無）・単一'!$L$8,IF(D20='基本（介護無）・単一'!$F$9,'基本（介護無）・単一'!$L$9,IF(D20='基本（介護無）・単一'!$F$10,'基本（介護無）・単一'!$L$10)))))))</f>
        <v>344</v>
      </c>
      <c r="I20" s="244"/>
      <c r="J20" s="59">
        <f t="shared" si="10"/>
        <v>138</v>
      </c>
      <c r="K20" s="244"/>
      <c r="L20" s="59">
        <f t="shared" si="0"/>
        <v>637</v>
      </c>
      <c r="M20" s="69">
        <f t="shared" si="1"/>
        <v>7134</v>
      </c>
      <c r="N20" s="69">
        <f t="shared" si="2"/>
        <v>6981</v>
      </c>
      <c r="O20" s="69">
        <f t="shared" si="3"/>
        <v>6943</v>
      </c>
      <c r="P20" s="69">
        <f t="shared" si="4"/>
        <v>6828</v>
      </c>
      <c r="Q20" s="69">
        <f t="shared" si="5"/>
        <v>6752</v>
      </c>
      <c r="R20" s="69">
        <f t="shared" si="6"/>
        <v>6599</v>
      </c>
      <c r="S20" s="69">
        <f t="shared" si="7"/>
        <v>6484</v>
      </c>
      <c r="T20" s="60">
        <f t="shared" si="8"/>
        <v>6370</v>
      </c>
    </row>
    <row r="21" spans="1:20" ht="18" customHeight="1" x14ac:dyDescent="0.15">
      <c r="A21" s="70" t="s">
        <v>150</v>
      </c>
      <c r="B21" s="56" t="s">
        <v>495</v>
      </c>
      <c r="C21" s="57" t="s">
        <v>22</v>
      </c>
      <c r="D21" s="61">
        <v>2</v>
      </c>
      <c r="E21" s="62" t="s">
        <v>496</v>
      </c>
      <c r="F21" s="58">
        <v>1.5</v>
      </c>
      <c r="G21" s="63">
        <f t="shared" si="9"/>
        <v>3.5</v>
      </c>
      <c r="H21" s="59">
        <f>IF(D21='基本（介護無）・単一'!$F$4,'基本（介護無）・単一'!$L$4,IF(D21='基本（介護無）・単一'!$F$5,'基本（介護無）・単一'!$L$5,IF(D21='基本（介護無）・単一'!$F$6,'基本（介護無）・単一'!$L$6,IF(D21='基本（介護無）・単一'!$F$7,'基本（介護無）・単一'!$L$7,IF(D21='基本（介護無）・単一'!$F$8,'基本（介護無）・単一'!$L$8,IF(D21='基本（介護無）・単一'!$F$9,'基本（介護無）・単一'!$L$9,IF(D21='基本（介護無）・単一'!$F$10,'基本（介護無）・単一'!$L$10)))))))</f>
        <v>344</v>
      </c>
      <c r="I21" s="244"/>
      <c r="J21" s="59">
        <f t="shared" si="10"/>
        <v>207</v>
      </c>
      <c r="K21" s="244"/>
      <c r="L21" s="59">
        <f t="shared" si="0"/>
        <v>741</v>
      </c>
      <c r="M21" s="69">
        <f t="shared" si="1"/>
        <v>8299</v>
      </c>
      <c r="N21" s="69">
        <f t="shared" si="2"/>
        <v>8121</v>
      </c>
      <c r="O21" s="69">
        <f t="shared" si="3"/>
        <v>8076</v>
      </c>
      <c r="P21" s="69">
        <f t="shared" si="4"/>
        <v>7943</v>
      </c>
      <c r="Q21" s="69">
        <f t="shared" si="5"/>
        <v>7854</v>
      </c>
      <c r="R21" s="69">
        <f t="shared" si="6"/>
        <v>7676</v>
      </c>
      <c r="S21" s="69">
        <f t="shared" si="7"/>
        <v>7543</v>
      </c>
      <c r="T21" s="60">
        <f t="shared" si="8"/>
        <v>7410</v>
      </c>
    </row>
    <row r="22" spans="1:20" ht="18" customHeight="1" x14ac:dyDescent="0.15">
      <c r="A22" s="70" t="s">
        <v>157</v>
      </c>
      <c r="B22" s="56" t="s">
        <v>495</v>
      </c>
      <c r="C22" s="57" t="s">
        <v>22</v>
      </c>
      <c r="D22" s="61">
        <v>2</v>
      </c>
      <c r="E22" s="62" t="s">
        <v>496</v>
      </c>
      <c r="F22" s="58">
        <v>2</v>
      </c>
      <c r="G22" s="63">
        <f t="shared" si="9"/>
        <v>4</v>
      </c>
      <c r="H22" s="59">
        <f>IF(D22='基本（介護無）・単一'!$F$4,'基本（介護無）・単一'!$L$4,IF(D22='基本（介護無）・単一'!$F$5,'基本（介護無）・単一'!$L$5,IF(D22='基本（介護無）・単一'!$F$6,'基本（介護無）・単一'!$L$6,IF(D22='基本（介護無）・単一'!$F$7,'基本（介護無）・単一'!$L$7,IF(D22='基本（介護無）・単一'!$F$8,'基本（介護無）・単一'!$L$8,IF(D22='基本（介護無）・単一'!$F$9,'基本（介護無）・単一'!$L$9,IF(D22='基本（介護無）・単一'!$F$10,'基本（介護無）・単一'!$L$10)))))))</f>
        <v>344</v>
      </c>
      <c r="I22" s="244"/>
      <c r="J22" s="59">
        <f t="shared" si="10"/>
        <v>276</v>
      </c>
      <c r="K22" s="244"/>
      <c r="L22" s="59">
        <f t="shared" si="0"/>
        <v>844</v>
      </c>
      <c r="M22" s="69">
        <f t="shared" si="1"/>
        <v>9452</v>
      </c>
      <c r="N22" s="69">
        <f t="shared" si="2"/>
        <v>9250</v>
      </c>
      <c r="O22" s="69">
        <f t="shared" si="3"/>
        <v>9199</v>
      </c>
      <c r="P22" s="69">
        <f t="shared" si="4"/>
        <v>9047</v>
      </c>
      <c r="Q22" s="69">
        <f t="shared" si="5"/>
        <v>8946</v>
      </c>
      <c r="R22" s="69">
        <f t="shared" si="6"/>
        <v>8743</v>
      </c>
      <c r="S22" s="69">
        <f t="shared" si="7"/>
        <v>8591</v>
      </c>
      <c r="T22" s="60">
        <f t="shared" si="8"/>
        <v>8440</v>
      </c>
    </row>
    <row r="23" spans="1:20" ht="18" customHeight="1" x14ac:dyDescent="0.15">
      <c r="A23" s="70" t="s">
        <v>164</v>
      </c>
      <c r="B23" s="56" t="s">
        <v>495</v>
      </c>
      <c r="C23" s="57" t="s">
        <v>22</v>
      </c>
      <c r="D23" s="61">
        <v>2</v>
      </c>
      <c r="E23" s="62" t="s">
        <v>496</v>
      </c>
      <c r="F23" s="58">
        <v>2.5</v>
      </c>
      <c r="G23" s="63">
        <f t="shared" si="9"/>
        <v>4.5</v>
      </c>
      <c r="H23" s="59">
        <f>IF(D23='基本（介護無）・単一'!$F$4,'基本（介護無）・単一'!$L$4,IF(D23='基本（介護無）・単一'!$F$5,'基本（介護無）・単一'!$L$5,IF(D23='基本（介護無）・単一'!$F$6,'基本（介護無）・単一'!$L$6,IF(D23='基本（介護無）・単一'!$F$7,'基本（介護無）・単一'!$L$7,IF(D23='基本（介護無）・単一'!$F$8,'基本（介護無）・単一'!$L$8,IF(D23='基本（介護無）・単一'!$F$9,'基本（介護無）・単一'!$L$9,IF(D23='基本（介護無）・単一'!$F$10,'基本（介護無）・単一'!$L$10)))))))</f>
        <v>344</v>
      </c>
      <c r="I23" s="244"/>
      <c r="J23" s="59">
        <f t="shared" si="10"/>
        <v>345</v>
      </c>
      <c r="K23" s="244"/>
      <c r="L23" s="59">
        <f t="shared" si="0"/>
        <v>948</v>
      </c>
      <c r="M23" s="69">
        <f t="shared" si="1"/>
        <v>10617</v>
      </c>
      <c r="N23" s="69">
        <f t="shared" si="2"/>
        <v>10390</v>
      </c>
      <c r="O23" s="69">
        <f t="shared" si="3"/>
        <v>10333</v>
      </c>
      <c r="P23" s="69">
        <f t="shared" si="4"/>
        <v>10162</v>
      </c>
      <c r="Q23" s="69">
        <f t="shared" si="5"/>
        <v>10048</v>
      </c>
      <c r="R23" s="69">
        <f t="shared" si="6"/>
        <v>9821</v>
      </c>
      <c r="S23" s="69">
        <f t="shared" si="7"/>
        <v>9650</v>
      </c>
      <c r="T23" s="60">
        <f t="shared" si="8"/>
        <v>9480</v>
      </c>
    </row>
    <row r="24" spans="1:20" ht="18" customHeight="1" x14ac:dyDescent="0.15">
      <c r="A24" s="68" t="s">
        <v>171</v>
      </c>
      <c r="B24" s="56" t="s">
        <v>495</v>
      </c>
      <c r="C24" s="57" t="s">
        <v>22</v>
      </c>
      <c r="D24" s="61">
        <v>2.5</v>
      </c>
      <c r="E24" s="62" t="s">
        <v>496</v>
      </c>
      <c r="F24" s="58">
        <v>0.5</v>
      </c>
      <c r="G24" s="63">
        <f t="shared" si="9"/>
        <v>3</v>
      </c>
      <c r="H24" s="59">
        <f>IF(D24='基本（介護無）・単一'!$F$4,'基本（介護無）・単一'!$L$4,IF(D24='基本（介護無）・単一'!$F$5,'基本（介護無）・単一'!$L$5,IF(D24='基本（介護無）・単一'!$F$6,'基本（介護無）・単一'!$L$6,IF(D24='基本（介護無）・単一'!$F$7,'基本（介護無）・単一'!$L$7,IF(D24='基本（介護無）・単一'!$F$8,'基本（介護無）・単一'!$L$8,IF(D24='基本（介護無）・単一'!$F$9,'基本（介護無）・単一'!$L$9,IF(D24='基本（介護無）・単一'!$F$10,'基本（介護無）・単一'!$L$10)))))))</f>
        <v>413</v>
      </c>
      <c r="I24" s="244"/>
      <c r="J24" s="59">
        <f t="shared" si="10"/>
        <v>69</v>
      </c>
      <c r="K24" s="244"/>
      <c r="L24" s="59">
        <f t="shared" si="0"/>
        <v>620</v>
      </c>
      <c r="M24" s="69">
        <f t="shared" si="1"/>
        <v>6944</v>
      </c>
      <c r="N24" s="69">
        <f t="shared" si="2"/>
        <v>6795</v>
      </c>
      <c r="O24" s="69">
        <f t="shared" si="3"/>
        <v>6758</v>
      </c>
      <c r="P24" s="69">
        <f t="shared" si="4"/>
        <v>6646</v>
      </c>
      <c r="Q24" s="69">
        <f t="shared" si="5"/>
        <v>6572</v>
      </c>
      <c r="R24" s="69">
        <f t="shared" si="6"/>
        <v>6423</v>
      </c>
      <c r="S24" s="69">
        <f t="shared" si="7"/>
        <v>6311</v>
      </c>
      <c r="T24" s="60">
        <f t="shared" si="8"/>
        <v>6200</v>
      </c>
    </row>
    <row r="25" spans="1:20" ht="18" customHeight="1" x14ac:dyDescent="0.15">
      <c r="A25" s="68" t="s">
        <v>177</v>
      </c>
      <c r="B25" s="56" t="s">
        <v>495</v>
      </c>
      <c r="C25" s="57" t="s">
        <v>22</v>
      </c>
      <c r="D25" s="61">
        <v>2.5</v>
      </c>
      <c r="E25" s="62" t="s">
        <v>496</v>
      </c>
      <c r="F25" s="58">
        <v>1</v>
      </c>
      <c r="G25" s="63">
        <f t="shared" si="9"/>
        <v>3.5</v>
      </c>
      <c r="H25" s="59">
        <f>IF(D25='基本（介護無）・単一'!$F$4,'基本（介護無）・単一'!$L$4,IF(D25='基本（介護無）・単一'!$F$5,'基本（介護無）・単一'!$L$5,IF(D25='基本（介護無）・単一'!$F$6,'基本（介護無）・単一'!$L$6,IF(D25='基本（介護無）・単一'!$F$7,'基本（介護無）・単一'!$L$7,IF(D25='基本（介護無）・単一'!$F$8,'基本（介護無）・単一'!$L$8,IF(D25='基本（介護無）・単一'!$F$9,'基本（介護無）・単一'!$L$9,IF(D25='基本（介護無）・単一'!$F$10,'基本（介護無）・単一'!$L$10)))))))</f>
        <v>413</v>
      </c>
      <c r="I25" s="244"/>
      <c r="J25" s="59">
        <f t="shared" si="10"/>
        <v>138</v>
      </c>
      <c r="K25" s="244"/>
      <c r="L25" s="59">
        <f t="shared" si="0"/>
        <v>723</v>
      </c>
      <c r="M25" s="69">
        <f t="shared" si="1"/>
        <v>8097</v>
      </c>
      <c r="N25" s="69">
        <f t="shared" si="2"/>
        <v>7924</v>
      </c>
      <c r="O25" s="69">
        <f t="shared" si="3"/>
        <v>7880</v>
      </c>
      <c r="P25" s="69">
        <f t="shared" si="4"/>
        <v>7750</v>
      </c>
      <c r="Q25" s="69">
        <f t="shared" si="5"/>
        <v>7663</v>
      </c>
      <c r="R25" s="69">
        <f t="shared" si="6"/>
        <v>7490</v>
      </c>
      <c r="S25" s="69">
        <f t="shared" si="7"/>
        <v>7360</v>
      </c>
      <c r="T25" s="60">
        <f t="shared" si="8"/>
        <v>7230</v>
      </c>
    </row>
    <row r="26" spans="1:20" ht="18" customHeight="1" x14ac:dyDescent="0.15">
      <c r="A26" s="68" t="s">
        <v>183</v>
      </c>
      <c r="B26" s="56" t="s">
        <v>495</v>
      </c>
      <c r="C26" s="57" t="s">
        <v>22</v>
      </c>
      <c r="D26" s="61">
        <v>2.5</v>
      </c>
      <c r="E26" s="62" t="s">
        <v>496</v>
      </c>
      <c r="F26" s="58">
        <v>1.5</v>
      </c>
      <c r="G26" s="63">
        <f t="shared" si="9"/>
        <v>4</v>
      </c>
      <c r="H26" s="59">
        <f>IF(D26='基本（介護無）・単一'!$F$4,'基本（介護無）・単一'!$L$4,IF(D26='基本（介護無）・単一'!$F$5,'基本（介護無）・単一'!$L$5,IF(D26='基本（介護無）・単一'!$F$6,'基本（介護無）・単一'!$L$6,IF(D26='基本（介護無）・単一'!$F$7,'基本（介護無）・単一'!$L$7,IF(D26='基本（介護無）・単一'!$F$8,'基本（介護無）・単一'!$L$8,IF(D26='基本（介護無）・単一'!$F$9,'基本（介護無）・単一'!$L$9,IF(D26='基本（介護無）・単一'!$F$10,'基本（介護無）・単一'!$L$10)))))))</f>
        <v>413</v>
      </c>
      <c r="I26" s="244"/>
      <c r="J26" s="59">
        <f t="shared" si="10"/>
        <v>207</v>
      </c>
      <c r="K26" s="244"/>
      <c r="L26" s="59">
        <f t="shared" si="0"/>
        <v>827</v>
      </c>
      <c r="M26" s="69">
        <f t="shared" si="1"/>
        <v>9262</v>
      </c>
      <c r="N26" s="69">
        <f t="shared" si="2"/>
        <v>9063</v>
      </c>
      <c r="O26" s="69">
        <f t="shared" si="3"/>
        <v>9014</v>
      </c>
      <c r="P26" s="69">
        <f t="shared" si="4"/>
        <v>8865</v>
      </c>
      <c r="Q26" s="69">
        <f t="shared" si="5"/>
        <v>8766</v>
      </c>
      <c r="R26" s="69">
        <f t="shared" si="6"/>
        <v>8567</v>
      </c>
      <c r="S26" s="69">
        <f t="shared" si="7"/>
        <v>8418</v>
      </c>
      <c r="T26" s="60">
        <f t="shared" si="8"/>
        <v>8270</v>
      </c>
    </row>
    <row r="27" spans="1:20" ht="18" customHeight="1" x14ac:dyDescent="0.15">
      <c r="A27" s="68" t="s">
        <v>189</v>
      </c>
      <c r="B27" s="56" t="s">
        <v>495</v>
      </c>
      <c r="C27" s="57" t="s">
        <v>22</v>
      </c>
      <c r="D27" s="61">
        <v>2.5</v>
      </c>
      <c r="E27" s="62" t="s">
        <v>496</v>
      </c>
      <c r="F27" s="58">
        <v>2</v>
      </c>
      <c r="G27" s="63">
        <f t="shared" si="9"/>
        <v>4.5</v>
      </c>
      <c r="H27" s="59">
        <f>IF(D27='基本（介護無）・単一'!$F$4,'基本（介護無）・単一'!$L$4,IF(D27='基本（介護無）・単一'!$F$5,'基本（介護無）・単一'!$L$5,IF(D27='基本（介護無）・単一'!$F$6,'基本（介護無）・単一'!$L$6,IF(D27='基本（介護無）・単一'!$F$7,'基本（介護無）・単一'!$L$7,IF(D27='基本（介護無）・単一'!$F$8,'基本（介護無）・単一'!$L$8,IF(D27='基本（介護無）・単一'!$F$9,'基本（介護無）・単一'!$L$9,IF(D27='基本（介護無）・単一'!$F$10,'基本（介護無）・単一'!$L$10)))))))</f>
        <v>413</v>
      </c>
      <c r="I27" s="244"/>
      <c r="J27" s="59">
        <f t="shared" si="10"/>
        <v>276</v>
      </c>
      <c r="K27" s="244"/>
      <c r="L27" s="59">
        <f t="shared" si="0"/>
        <v>930</v>
      </c>
      <c r="M27" s="69">
        <f t="shared" si="1"/>
        <v>10416</v>
      </c>
      <c r="N27" s="69">
        <f t="shared" si="2"/>
        <v>10192</v>
      </c>
      <c r="O27" s="69">
        <f t="shared" si="3"/>
        <v>10137</v>
      </c>
      <c r="P27" s="69">
        <f t="shared" si="4"/>
        <v>9969</v>
      </c>
      <c r="Q27" s="69">
        <f t="shared" si="5"/>
        <v>9858</v>
      </c>
      <c r="R27" s="69">
        <f t="shared" si="6"/>
        <v>9634</v>
      </c>
      <c r="S27" s="69">
        <f t="shared" si="7"/>
        <v>9467</v>
      </c>
      <c r="T27" s="60">
        <f t="shared" si="8"/>
        <v>9300</v>
      </c>
    </row>
    <row r="28" spans="1:20" ht="18" customHeight="1" x14ac:dyDescent="0.15">
      <c r="A28" s="68" t="s">
        <v>195</v>
      </c>
      <c r="B28" s="56" t="s">
        <v>495</v>
      </c>
      <c r="C28" s="57" t="s">
        <v>22</v>
      </c>
      <c r="D28" s="61">
        <v>2.5</v>
      </c>
      <c r="E28" s="62" t="s">
        <v>496</v>
      </c>
      <c r="F28" s="58">
        <v>2.5</v>
      </c>
      <c r="G28" s="63">
        <f t="shared" si="9"/>
        <v>5</v>
      </c>
      <c r="H28" s="59">
        <f>IF(D28='基本（介護無）・単一'!$F$4,'基本（介護無）・単一'!$L$4,IF(D28='基本（介護無）・単一'!$F$5,'基本（介護無）・単一'!$L$5,IF(D28='基本（介護無）・単一'!$F$6,'基本（介護無）・単一'!$L$6,IF(D28='基本（介護無）・単一'!$F$7,'基本（介護無）・単一'!$L$7,IF(D28='基本（介護無）・単一'!$F$8,'基本（介護無）・単一'!$L$8,IF(D28='基本（介護無）・単一'!$F$9,'基本（介護無）・単一'!$L$9,IF(D28='基本（介護無）・単一'!$F$10,'基本（介護無）・単一'!$L$10)))))))</f>
        <v>413</v>
      </c>
      <c r="I28" s="244"/>
      <c r="J28" s="59">
        <f t="shared" si="10"/>
        <v>345</v>
      </c>
      <c r="K28" s="244"/>
      <c r="L28" s="59">
        <f t="shared" si="0"/>
        <v>1034</v>
      </c>
      <c r="M28" s="69">
        <f t="shared" si="1"/>
        <v>11580</v>
      </c>
      <c r="N28" s="69">
        <f t="shared" si="2"/>
        <v>11332</v>
      </c>
      <c r="O28" s="69">
        <f t="shared" si="3"/>
        <v>11270</v>
      </c>
      <c r="P28" s="69">
        <f t="shared" si="4"/>
        <v>11084</v>
      </c>
      <c r="Q28" s="69">
        <f t="shared" si="5"/>
        <v>10960</v>
      </c>
      <c r="R28" s="69">
        <f t="shared" si="6"/>
        <v>10712</v>
      </c>
      <c r="S28" s="69">
        <f t="shared" si="7"/>
        <v>10526</v>
      </c>
      <c r="T28" s="60">
        <f t="shared" si="8"/>
        <v>10340</v>
      </c>
    </row>
    <row r="29" spans="1:20" ht="18" customHeight="1" x14ac:dyDescent="0.15">
      <c r="A29" s="70" t="s">
        <v>201</v>
      </c>
      <c r="B29" s="56" t="s">
        <v>495</v>
      </c>
      <c r="C29" s="57" t="s">
        <v>22</v>
      </c>
      <c r="D29" s="61">
        <v>3</v>
      </c>
      <c r="E29" s="62" t="s">
        <v>496</v>
      </c>
      <c r="F29" s="58">
        <v>0.5</v>
      </c>
      <c r="G29" s="63">
        <f t="shared" si="9"/>
        <v>3.5</v>
      </c>
      <c r="H29" s="59">
        <f>IF(D29='基本（介護無）・単一'!$F$4,'基本（介護無）・単一'!$L$4,IF(D29='基本（介護無）・単一'!$F$5,'基本（介護無）・単一'!$L$5,IF(D29='基本（介護無）・単一'!$F$6,'基本（介護無）・単一'!$L$6,IF(D29='基本（介護無）・単一'!$F$7,'基本（介護無）・単一'!$L$7,IF(D29='基本（介護無）・単一'!$F$8,'基本（介護無）・単一'!$L$8,IF(D29='基本（介護無）・単一'!$F$9,'基本（介護無）・単一'!$L$9,IF(D29='基本（介護無）・単一'!$F$10,'基本（介護無）・単一'!$L$10)))))))</f>
        <v>482</v>
      </c>
      <c r="I29" s="244"/>
      <c r="J29" s="59">
        <f t="shared" si="10"/>
        <v>69</v>
      </c>
      <c r="K29" s="244"/>
      <c r="L29" s="59">
        <f t="shared" si="0"/>
        <v>707</v>
      </c>
      <c r="M29" s="69">
        <f t="shared" si="1"/>
        <v>7918</v>
      </c>
      <c r="N29" s="69">
        <f t="shared" si="2"/>
        <v>7748</v>
      </c>
      <c r="O29" s="69">
        <f t="shared" si="3"/>
        <v>7706</v>
      </c>
      <c r="P29" s="69">
        <f t="shared" si="4"/>
        <v>7579</v>
      </c>
      <c r="Q29" s="69">
        <f t="shared" si="5"/>
        <v>7494</v>
      </c>
      <c r="R29" s="69">
        <f t="shared" si="6"/>
        <v>7324</v>
      </c>
      <c r="S29" s="69">
        <f t="shared" si="7"/>
        <v>7197</v>
      </c>
      <c r="T29" s="60">
        <f t="shared" si="8"/>
        <v>7070</v>
      </c>
    </row>
    <row r="30" spans="1:20" ht="18" customHeight="1" x14ac:dyDescent="0.15">
      <c r="A30" s="70" t="s">
        <v>208</v>
      </c>
      <c r="B30" s="56" t="s">
        <v>495</v>
      </c>
      <c r="C30" s="57" t="s">
        <v>22</v>
      </c>
      <c r="D30" s="61">
        <v>3</v>
      </c>
      <c r="E30" s="62" t="s">
        <v>496</v>
      </c>
      <c r="F30" s="58">
        <v>1</v>
      </c>
      <c r="G30" s="63">
        <f t="shared" si="9"/>
        <v>4</v>
      </c>
      <c r="H30" s="59">
        <f>IF(D30='基本（介護無）・単一'!$F$4,'基本（介護無）・単一'!$L$4,IF(D30='基本（介護無）・単一'!$F$5,'基本（介護無）・単一'!$L$5,IF(D30='基本（介護無）・単一'!$F$6,'基本（介護無）・単一'!$L$6,IF(D30='基本（介護無）・単一'!$F$7,'基本（介護無）・単一'!$L$7,IF(D30='基本（介護無）・単一'!$F$8,'基本（介護無）・単一'!$L$8,IF(D30='基本（介護無）・単一'!$F$9,'基本（介護無）・単一'!$L$9,IF(D30='基本（介護無）・単一'!$F$10,'基本（介護無）・単一'!$L$10)))))))</f>
        <v>482</v>
      </c>
      <c r="I30" s="244"/>
      <c r="J30" s="59">
        <f t="shared" si="10"/>
        <v>138</v>
      </c>
      <c r="K30" s="244"/>
      <c r="L30" s="59">
        <f t="shared" si="0"/>
        <v>810</v>
      </c>
      <c r="M30" s="69">
        <f t="shared" si="1"/>
        <v>9072</v>
      </c>
      <c r="N30" s="69">
        <f t="shared" si="2"/>
        <v>8877</v>
      </c>
      <c r="O30" s="69">
        <f t="shared" si="3"/>
        <v>8829</v>
      </c>
      <c r="P30" s="69">
        <f t="shared" si="4"/>
        <v>8683</v>
      </c>
      <c r="Q30" s="69">
        <f t="shared" si="5"/>
        <v>8586</v>
      </c>
      <c r="R30" s="69">
        <f t="shared" si="6"/>
        <v>8391</v>
      </c>
      <c r="S30" s="69">
        <f t="shared" si="7"/>
        <v>8245</v>
      </c>
      <c r="T30" s="60">
        <f t="shared" si="8"/>
        <v>8100</v>
      </c>
    </row>
    <row r="31" spans="1:20" ht="18" customHeight="1" x14ac:dyDescent="0.15">
      <c r="A31" s="70" t="s">
        <v>213</v>
      </c>
      <c r="B31" s="56" t="s">
        <v>495</v>
      </c>
      <c r="C31" s="57" t="s">
        <v>22</v>
      </c>
      <c r="D31" s="61">
        <v>3</v>
      </c>
      <c r="E31" s="62" t="s">
        <v>496</v>
      </c>
      <c r="F31" s="58">
        <v>1.5</v>
      </c>
      <c r="G31" s="63">
        <f t="shared" si="9"/>
        <v>4.5</v>
      </c>
      <c r="H31" s="59">
        <f>IF(D31='基本（介護無）・単一'!$F$4,'基本（介護無）・単一'!$L$4,IF(D31='基本（介護無）・単一'!$F$5,'基本（介護無）・単一'!$L$5,IF(D31='基本（介護無）・単一'!$F$6,'基本（介護無）・単一'!$L$6,IF(D31='基本（介護無）・単一'!$F$7,'基本（介護無）・単一'!$L$7,IF(D31='基本（介護無）・単一'!$F$8,'基本（介護無）・単一'!$L$8,IF(D31='基本（介護無）・単一'!$F$9,'基本（介護無）・単一'!$L$9,IF(D31='基本（介護無）・単一'!$F$10,'基本（介護無）・単一'!$L$10)))))))</f>
        <v>482</v>
      </c>
      <c r="I31" s="244"/>
      <c r="J31" s="59">
        <f t="shared" si="10"/>
        <v>207</v>
      </c>
      <c r="K31" s="244"/>
      <c r="L31" s="59">
        <f t="shared" si="0"/>
        <v>914</v>
      </c>
      <c r="M31" s="69">
        <f t="shared" si="1"/>
        <v>10236</v>
      </c>
      <c r="N31" s="69">
        <f t="shared" si="2"/>
        <v>10017</v>
      </c>
      <c r="O31" s="69">
        <f t="shared" si="3"/>
        <v>9962</v>
      </c>
      <c r="P31" s="69">
        <f t="shared" si="4"/>
        <v>9798</v>
      </c>
      <c r="Q31" s="69">
        <f t="shared" si="5"/>
        <v>9688</v>
      </c>
      <c r="R31" s="69">
        <f t="shared" si="6"/>
        <v>9469</v>
      </c>
      <c r="S31" s="69">
        <f t="shared" si="7"/>
        <v>9304</v>
      </c>
      <c r="T31" s="60">
        <f t="shared" si="8"/>
        <v>9140</v>
      </c>
    </row>
    <row r="32" spans="1:20" ht="18" customHeight="1" x14ac:dyDescent="0.15">
      <c r="A32" s="70" t="s">
        <v>218</v>
      </c>
      <c r="B32" s="56" t="s">
        <v>495</v>
      </c>
      <c r="C32" s="57" t="s">
        <v>22</v>
      </c>
      <c r="D32" s="61">
        <v>3</v>
      </c>
      <c r="E32" s="62" t="s">
        <v>496</v>
      </c>
      <c r="F32" s="58">
        <v>2</v>
      </c>
      <c r="G32" s="63">
        <f t="shared" si="9"/>
        <v>5</v>
      </c>
      <c r="H32" s="59">
        <f>IF(D32='基本（介護無）・単一'!$F$4,'基本（介護無）・単一'!$L$4,IF(D32='基本（介護無）・単一'!$F$5,'基本（介護無）・単一'!$L$5,IF(D32='基本（介護無）・単一'!$F$6,'基本（介護無）・単一'!$L$6,IF(D32='基本（介護無）・単一'!$F$7,'基本（介護無）・単一'!$L$7,IF(D32='基本（介護無）・単一'!$F$8,'基本（介護無）・単一'!$L$8,IF(D32='基本（介護無）・単一'!$F$9,'基本（介護無）・単一'!$L$9,IF(D32='基本（介護無）・単一'!$F$10,'基本（介護無）・単一'!$L$10)))))))</f>
        <v>482</v>
      </c>
      <c r="I32" s="244"/>
      <c r="J32" s="59">
        <f t="shared" si="10"/>
        <v>276</v>
      </c>
      <c r="K32" s="244"/>
      <c r="L32" s="59">
        <f t="shared" si="0"/>
        <v>1017</v>
      </c>
      <c r="M32" s="69">
        <f t="shared" si="1"/>
        <v>11390</v>
      </c>
      <c r="N32" s="69">
        <f t="shared" si="2"/>
        <v>11146</v>
      </c>
      <c r="O32" s="69">
        <f t="shared" si="3"/>
        <v>11085</v>
      </c>
      <c r="P32" s="69">
        <f t="shared" si="4"/>
        <v>10902</v>
      </c>
      <c r="Q32" s="69">
        <f t="shared" si="5"/>
        <v>10780</v>
      </c>
      <c r="R32" s="69">
        <f t="shared" si="6"/>
        <v>10536</v>
      </c>
      <c r="S32" s="69">
        <f t="shared" si="7"/>
        <v>10353</v>
      </c>
      <c r="T32" s="60">
        <f t="shared" si="8"/>
        <v>10170</v>
      </c>
    </row>
    <row r="33" spans="1:20" ht="18" customHeight="1" x14ac:dyDescent="0.15">
      <c r="A33" s="70" t="s">
        <v>223</v>
      </c>
      <c r="B33" s="56" t="s">
        <v>495</v>
      </c>
      <c r="C33" s="57" t="s">
        <v>22</v>
      </c>
      <c r="D33" s="61">
        <v>3</v>
      </c>
      <c r="E33" s="62" t="s">
        <v>496</v>
      </c>
      <c r="F33" s="58">
        <v>2.5</v>
      </c>
      <c r="G33" s="63">
        <f t="shared" si="9"/>
        <v>5.5</v>
      </c>
      <c r="H33" s="59">
        <f>IF(D33='基本（介護無）・単一'!$F$4,'基本（介護無）・単一'!$L$4,IF(D33='基本（介護無）・単一'!$F$5,'基本（介護無）・単一'!$L$5,IF(D33='基本（介護無）・単一'!$F$6,'基本（介護無）・単一'!$L$6,IF(D33='基本（介護無）・単一'!$F$7,'基本（介護無）・単一'!$L$7,IF(D33='基本（介護無）・単一'!$F$8,'基本（介護無）・単一'!$L$8,IF(D33='基本（介護無）・単一'!$F$9,'基本（介護無）・単一'!$L$9,IF(D33='基本（介護無）・単一'!$F$10,'基本（介護無）・単一'!$L$10)))))))</f>
        <v>482</v>
      </c>
      <c r="I33" s="244"/>
      <c r="J33" s="59">
        <f t="shared" si="10"/>
        <v>345</v>
      </c>
      <c r="K33" s="244"/>
      <c r="L33" s="59">
        <f t="shared" si="0"/>
        <v>1121</v>
      </c>
      <c r="M33" s="69">
        <f t="shared" si="1"/>
        <v>12555</v>
      </c>
      <c r="N33" s="69">
        <f t="shared" si="2"/>
        <v>12286</v>
      </c>
      <c r="O33" s="69">
        <f t="shared" si="3"/>
        <v>12218</v>
      </c>
      <c r="P33" s="69">
        <f t="shared" si="4"/>
        <v>12017</v>
      </c>
      <c r="Q33" s="69">
        <f t="shared" si="5"/>
        <v>11882</v>
      </c>
      <c r="R33" s="69">
        <f t="shared" si="6"/>
        <v>11613</v>
      </c>
      <c r="S33" s="69">
        <f t="shared" si="7"/>
        <v>11411</v>
      </c>
      <c r="T33" s="60">
        <f t="shared" si="8"/>
        <v>11210</v>
      </c>
    </row>
    <row r="34" spans="1:20" ht="18" customHeight="1" x14ac:dyDescent="0.15">
      <c r="A34" s="68" t="s">
        <v>227</v>
      </c>
      <c r="B34" s="56" t="s">
        <v>495</v>
      </c>
      <c r="C34" s="57" t="s">
        <v>22</v>
      </c>
      <c r="D34" s="61">
        <v>3.5</v>
      </c>
      <c r="E34" s="62" t="s">
        <v>496</v>
      </c>
      <c r="F34" s="58">
        <v>0.5</v>
      </c>
      <c r="G34" s="63">
        <f t="shared" si="9"/>
        <v>4</v>
      </c>
      <c r="H34" s="59">
        <f>IF(D34='基本（介護無）・単一'!$F$4,'基本（介護無）・単一'!$L$4,IF(D34='基本（介護無）・単一'!$F$5,'基本（介護無）・単一'!$L$5,IF(D34='基本（介護無）・単一'!$F$6,'基本（介護無）・単一'!$L$6,IF(D34='基本（介護無）・単一'!$F$7,'基本（介護無）・単一'!$L$7,IF(D34='基本（介護無）・単一'!$F$8,'基本（介護無）・単一'!$L$8,IF(D34='基本（介護無）・単一'!$F$9,'基本（介護無）・単一'!$L$9,IF(D34='基本（介護無）・単一'!$F$10,'基本（介護無）・単一'!$L$10)))))))</f>
        <v>551</v>
      </c>
      <c r="I34" s="244"/>
      <c r="J34" s="59">
        <f t="shared" si="10"/>
        <v>69</v>
      </c>
      <c r="K34" s="244"/>
      <c r="L34" s="59">
        <f t="shared" si="0"/>
        <v>793</v>
      </c>
      <c r="M34" s="69">
        <f t="shared" si="1"/>
        <v>8881</v>
      </c>
      <c r="N34" s="69">
        <f t="shared" si="2"/>
        <v>8691</v>
      </c>
      <c r="O34" s="69">
        <f t="shared" si="3"/>
        <v>8643</v>
      </c>
      <c r="P34" s="69">
        <f t="shared" si="4"/>
        <v>8500</v>
      </c>
      <c r="Q34" s="69">
        <f t="shared" si="5"/>
        <v>8405</v>
      </c>
      <c r="R34" s="69">
        <f t="shared" si="6"/>
        <v>8215</v>
      </c>
      <c r="S34" s="69">
        <f t="shared" si="7"/>
        <v>8072</v>
      </c>
      <c r="T34" s="60">
        <f t="shared" si="8"/>
        <v>7930</v>
      </c>
    </row>
    <row r="35" spans="1:20" ht="18" customHeight="1" x14ac:dyDescent="0.15">
      <c r="A35" s="68" t="s">
        <v>232</v>
      </c>
      <c r="B35" s="56" t="s">
        <v>495</v>
      </c>
      <c r="C35" s="57" t="s">
        <v>22</v>
      </c>
      <c r="D35" s="61">
        <v>3.5</v>
      </c>
      <c r="E35" s="62" t="s">
        <v>496</v>
      </c>
      <c r="F35" s="58">
        <v>1</v>
      </c>
      <c r="G35" s="63">
        <f t="shared" si="9"/>
        <v>4.5</v>
      </c>
      <c r="H35" s="59">
        <f>IF(D35='基本（介護無）・単一'!$F$4,'基本（介護無）・単一'!$L$4,IF(D35='基本（介護無）・単一'!$F$5,'基本（介護無）・単一'!$L$5,IF(D35='基本（介護無）・単一'!$F$6,'基本（介護無）・単一'!$L$6,IF(D35='基本（介護無）・単一'!$F$7,'基本（介護無）・単一'!$L$7,IF(D35='基本（介護無）・単一'!$F$8,'基本（介護無）・単一'!$L$8,IF(D35='基本（介護無）・単一'!$F$9,'基本（介護無）・単一'!$L$9,IF(D35='基本（介護無）・単一'!$F$10,'基本（介護無）・単一'!$L$10)))))))</f>
        <v>551</v>
      </c>
      <c r="I35" s="244"/>
      <c r="J35" s="59">
        <f t="shared" si="10"/>
        <v>138</v>
      </c>
      <c r="K35" s="244"/>
      <c r="L35" s="59">
        <f t="shared" si="0"/>
        <v>896</v>
      </c>
      <c r="M35" s="69">
        <f t="shared" si="1"/>
        <v>10035</v>
      </c>
      <c r="N35" s="69">
        <f t="shared" si="2"/>
        <v>9820</v>
      </c>
      <c r="O35" s="69">
        <f t="shared" si="3"/>
        <v>9766</v>
      </c>
      <c r="P35" s="69">
        <f t="shared" si="4"/>
        <v>9605</v>
      </c>
      <c r="Q35" s="69">
        <f t="shared" si="5"/>
        <v>9497</v>
      </c>
      <c r="R35" s="69">
        <f t="shared" si="6"/>
        <v>9282</v>
      </c>
      <c r="S35" s="69">
        <f t="shared" si="7"/>
        <v>9121</v>
      </c>
      <c r="T35" s="60">
        <f t="shared" si="8"/>
        <v>8960</v>
      </c>
    </row>
    <row r="36" spans="1:20" ht="18" customHeight="1" x14ac:dyDescent="0.15">
      <c r="A36" s="68" t="s">
        <v>236</v>
      </c>
      <c r="B36" s="56" t="s">
        <v>495</v>
      </c>
      <c r="C36" s="57" t="s">
        <v>22</v>
      </c>
      <c r="D36" s="61">
        <v>3.5</v>
      </c>
      <c r="E36" s="62" t="s">
        <v>496</v>
      </c>
      <c r="F36" s="58">
        <v>1.5</v>
      </c>
      <c r="G36" s="63">
        <f t="shared" si="9"/>
        <v>5</v>
      </c>
      <c r="H36" s="59">
        <f>IF(D36='基本（介護無）・単一'!$F$4,'基本（介護無）・単一'!$L$4,IF(D36='基本（介護無）・単一'!$F$5,'基本（介護無）・単一'!$L$5,IF(D36='基本（介護無）・単一'!$F$6,'基本（介護無）・単一'!$L$6,IF(D36='基本（介護無）・単一'!$F$7,'基本（介護無）・単一'!$L$7,IF(D36='基本（介護無）・単一'!$F$8,'基本（介護無）・単一'!$L$8,IF(D36='基本（介護無）・単一'!$F$9,'基本（介護無）・単一'!$L$9,IF(D36='基本（介護無）・単一'!$F$10,'基本（介護無）・単一'!$L$10)))))))</f>
        <v>551</v>
      </c>
      <c r="I36" s="244"/>
      <c r="J36" s="59">
        <f t="shared" si="10"/>
        <v>207</v>
      </c>
      <c r="K36" s="244"/>
      <c r="L36" s="59">
        <f t="shared" si="0"/>
        <v>1000</v>
      </c>
      <c r="M36" s="69">
        <f t="shared" si="1"/>
        <v>11200</v>
      </c>
      <c r="N36" s="69">
        <f t="shared" si="2"/>
        <v>10960</v>
      </c>
      <c r="O36" s="69">
        <f t="shared" si="3"/>
        <v>10900</v>
      </c>
      <c r="P36" s="69">
        <f t="shared" si="4"/>
        <v>10720</v>
      </c>
      <c r="Q36" s="69">
        <f t="shared" si="5"/>
        <v>10600</v>
      </c>
      <c r="R36" s="69">
        <f t="shared" si="6"/>
        <v>10360</v>
      </c>
      <c r="S36" s="69">
        <f t="shared" si="7"/>
        <v>10180</v>
      </c>
      <c r="T36" s="60">
        <f t="shared" si="8"/>
        <v>10000</v>
      </c>
    </row>
    <row r="37" spans="1:20" ht="18" customHeight="1" x14ac:dyDescent="0.15">
      <c r="A37" s="68" t="s">
        <v>241</v>
      </c>
      <c r="B37" s="56" t="s">
        <v>495</v>
      </c>
      <c r="C37" s="57" t="s">
        <v>22</v>
      </c>
      <c r="D37" s="61">
        <v>3.5</v>
      </c>
      <c r="E37" s="62" t="s">
        <v>496</v>
      </c>
      <c r="F37" s="58">
        <v>2</v>
      </c>
      <c r="G37" s="63">
        <f t="shared" si="9"/>
        <v>5.5</v>
      </c>
      <c r="H37" s="59">
        <f>IF(D37='基本（介護無）・単一'!$F$4,'基本（介護無）・単一'!$L$4,IF(D37='基本（介護無）・単一'!$F$5,'基本（介護無）・単一'!$L$5,IF(D37='基本（介護無）・単一'!$F$6,'基本（介護無）・単一'!$L$6,IF(D37='基本（介護無）・単一'!$F$7,'基本（介護無）・単一'!$L$7,IF(D37='基本（介護無）・単一'!$F$8,'基本（介護無）・単一'!$L$8,IF(D37='基本（介護無）・単一'!$F$9,'基本（介護無）・単一'!$L$9,IF(D37='基本（介護無）・単一'!$F$10,'基本（介護無）・単一'!$L$10)))))))</f>
        <v>551</v>
      </c>
      <c r="I37" s="244"/>
      <c r="J37" s="59">
        <f t="shared" si="10"/>
        <v>276</v>
      </c>
      <c r="K37" s="244"/>
      <c r="L37" s="59">
        <f t="shared" si="0"/>
        <v>1103</v>
      </c>
      <c r="M37" s="69">
        <f t="shared" si="1"/>
        <v>12353</v>
      </c>
      <c r="N37" s="69">
        <f t="shared" si="2"/>
        <v>12088</v>
      </c>
      <c r="O37" s="69">
        <f t="shared" si="3"/>
        <v>12022</v>
      </c>
      <c r="P37" s="69">
        <f t="shared" si="4"/>
        <v>11824</v>
      </c>
      <c r="Q37" s="69">
        <f t="shared" si="5"/>
        <v>11691</v>
      </c>
      <c r="R37" s="69">
        <f t="shared" si="6"/>
        <v>11427</v>
      </c>
      <c r="S37" s="69">
        <f t="shared" si="7"/>
        <v>11228</v>
      </c>
      <c r="T37" s="60">
        <f t="shared" si="8"/>
        <v>11030</v>
      </c>
    </row>
    <row r="38" spans="1:20" ht="18" customHeight="1" x14ac:dyDescent="0.15">
      <c r="A38" s="68" t="s">
        <v>245</v>
      </c>
      <c r="B38" s="56" t="s">
        <v>495</v>
      </c>
      <c r="C38" s="57" t="s">
        <v>22</v>
      </c>
      <c r="D38" s="61">
        <v>3.5</v>
      </c>
      <c r="E38" s="62" t="s">
        <v>496</v>
      </c>
      <c r="F38" s="58">
        <v>2.5</v>
      </c>
      <c r="G38" s="63">
        <f t="shared" si="9"/>
        <v>6</v>
      </c>
      <c r="H38" s="59">
        <f>IF(D38='基本（介護無）・単一'!$F$4,'基本（介護無）・単一'!$L$4,IF(D38='基本（介護無）・単一'!$F$5,'基本（介護無）・単一'!$L$5,IF(D38='基本（介護無）・単一'!$F$6,'基本（介護無）・単一'!$L$6,IF(D38='基本（介護無）・単一'!$F$7,'基本（介護無）・単一'!$L$7,IF(D38='基本（介護無）・単一'!$F$8,'基本（介護無）・単一'!$L$8,IF(D38='基本（介護無）・単一'!$F$9,'基本（介護無）・単一'!$L$9,IF(D38='基本（介護無）・単一'!$F$10,'基本（介護無）・単一'!$L$10)))))))</f>
        <v>551</v>
      </c>
      <c r="I38" s="244"/>
      <c r="J38" s="59">
        <f t="shared" si="10"/>
        <v>345</v>
      </c>
      <c r="K38" s="244"/>
      <c r="L38" s="59">
        <f t="shared" si="0"/>
        <v>1207</v>
      </c>
      <c r="M38" s="69">
        <f t="shared" si="1"/>
        <v>13518</v>
      </c>
      <c r="N38" s="69">
        <f t="shared" si="2"/>
        <v>13228</v>
      </c>
      <c r="O38" s="69">
        <f t="shared" si="3"/>
        <v>13156</v>
      </c>
      <c r="P38" s="69">
        <f t="shared" si="4"/>
        <v>12939</v>
      </c>
      <c r="Q38" s="69">
        <f t="shared" si="5"/>
        <v>12794</v>
      </c>
      <c r="R38" s="69">
        <f t="shared" si="6"/>
        <v>12504</v>
      </c>
      <c r="S38" s="69">
        <f t="shared" si="7"/>
        <v>12287</v>
      </c>
      <c r="T38" s="60">
        <f t="shared" si="8"/>
        <v>12070</v>
      </c>
    </row>
    <row r="39" spans="1:20" ht="18" customHeight="1" x14ac:dyDescent="0.15">
      <c r="A39" s="70" t="s">
        <v>250</v>
      </c>
      <c r="B39" s="56" t="s">
        <v>495</v>
      </c>
      <c r="C39" s="57" t="s">
        <v>22</v>
      </c>
      <c r="D39" s="61">
        <v>4</v>
      </c>
      <c r="E39" s="62" t="s">
        <v>496</v>
      </c>
      <c r="F39" s="58">
        <v>0.5</v>
      </c>
      <c r="G39" s="63">
        <f t="shared" si="9"/>
        <v>4.5</v>
      </c>
      <c r="H39" s="59">
        <f>'基本（介護無）・単一'!L11</f>
        <v>620</v>
      </c>
      <c r="I39" s="244"/>
      <c r="J39" s="59">
        <f t="shared" si="10"/>
        <v>69</v>
      </c>
      <c r="K39" s="244"/>
      <c r="L39" s="59">
        <f t="shared" si="0"/>
        <v>879</v>
      </c>
      <c r="M39" s="69">
        <f t="shared" si="1"/>
        <v>9844</v>
      </c>
      <c r="N39" s="69">
        <f t="shared" si="2"/>
        <v>9633</v>
      </c>
      <c r="O39" s="69">
        <f t="shared" si="3"/>
        <v>9581</v>
      </c>
      <c r="P39" s="69">
        <f t="shared" si="4"/>
        <v>9422</v>
      </c>
      <c r="Q39" s="69">
        <f t="shared" si="5"/>
        <v>9317</v>
      </c>
      <c r="R39" s="69">
        <f t="shared" si="6"/>
        <v>9106</v>
      </c>
      <c r="S39" s="69">
        <f t="shared" si="7"/>
        <v>8948</v>
      </c>
      <c r="T39" s="60">
        <f t="shared" si="8"/>
        <v>8790</v>
      </c>
    </row>
    <row r="40" spans="1:20" ht="18" customHeight="1" x14ac:dyDescent="0.15">
      <c r="A40" s="70" t="s">
        <v>255</v>
      </c>
      <c r="B40" s="56" t="s">
        <v>495</v>
      </c>
      <c r="C40" s="57" t="s">
        <v>22</v>
      </c>
      <c r="D40" s="61">
        <v>4</v>
      </c>
      <c r="E40" s="62" t="s">
        <v>496</v>
      </c>
      <c r="F40" s="58">
        <v>1</v>
      </c>
      <c r="G40" s="63">
        <f t="shared" si="9"/>
        <v>5</v>
      </c>
      <c r="H40" s="59">
        <f>$H$39</f>
        <v>620</v>
      </c>
      <c r="I40" s="244"/>
      <c r="J40" s="59">
        <f t="shared" si="10"/>
        <v>138</v>
      </c>
      <c r="K40" s="244"/>
      <c r="L40" s="59">
        <f t="shared" si="0"/>
        <v>982</v>
      </c>
      <c r="M40" s="69">
        <f t="shared" si="1"/>
        <v>10998</v>
      </c>
      <c r="N40" s="69">
        <f t="shared" si="2"/>
        <v>10762</v>
      </c>
      <c r="O40" s="69">
        <f t="shared" si="3"/>
        <v>10703</v>
      </c>
      <c r="P40" s="69">
        <f t="shared" si="4"/>
        <v>10527</v>
      </c>
      <c r="Q40" s="69">
        <f t="shared" si="5"/>
        <v>10409</v>
      </c>
      <c r="R40" s="69">
        <f t="shared" si="6"/>
        <v>10173</v>
      </c>
      <c r="S40" s="69">
        <f t="shared" si="7"/>
        <v>9996</v>
      </c>
      <c r="T40" s="60">
        <f t="shared" si="8"/>
        <v>9820</v>
      </c>
    </row>
    <row r="41" spans="1:20" ht="18" customHeight="1" x14ac:dyDescent="0.15">
      <c r="A41" s="70" t="s">
        <v>261</v>
      </c>
      <c r="B41" s="56" t="s">
        <v>495</v>
      </c>
      <c r="C41" s="57" t="s">
        <v>22</v>
      </c>
      <c r="D41" s="61">
        <v>4</v>
      </c>
      <c r="E41" s="62" t="s">
        <v>496</v>
      </c>
      <c r="F41" s="58">
        <v>1.5</v>
      </c>
      <c r="G41" s="63">
        <f t="shared" si="9"/>
        <v>5.5</v>
      </c>
      <c r="H41" s="59">
        <f>$H$39</f>
        <v>620</v>
      </c>
      <c r="I41" s="244"/>
      <c r="J41" s="59">
        <f t="shared" si="10"/>
        <v>207</v>
      </c>
      <c r="K41" s="244"/>
      <c r="L41" s="59">
        <f t="shared" si="0"/>
        <v>1086</v>
      </c>
      <c r="M41" s="69">
        <f t="shared" si="1"/>
        <v>12163</v>
      </c>
      <c r="N41" s="69">
        <f t="shared" si="2"/>
        <v>11902</v>
      </c>
      <c r="O41" s="69">
        <f t="shared" si="3"/>
        <v>11837</v>
      </c>
      <c r="P41" s="69">
        <f t="shared" si="4"/>
        <v>11641</v>
      </c>
      <c r="Q41" s="69">
        <f t="shared" si="5"/>
        <v>11511</v>
      </c>
      <c r="R41" s="69">
        <f t="shared" si="6"/>
        <v>11250</v>
      </c>
      <c r="S41" s="69">
        <f t="shared" si="7"/>
        <v>11055</v>
      </c>
      <c r="T41" s="60">
        <f t="shared" si="8"/>
        <v>10860</v>
      </c>
    </row>
    <row r="42" spans="1:20" ht="18" customHeight="1" x14ac:dyDescent="0.15">
      <c r="A42" s="70" t="s">
        <v>266</v>
      </c>
      <c r="B42" s="56" t="s">
        <v>495</v>
      </c>
      <c r="C42" s="57" t="s">
        <v>22</v>
      </c>
      <c r="D42" s="61">
        <v>4</v>
      </c>
      <c r="E42" s="62" t="s">
        <v>496</v>
      </c>
      <c r="F42" s="58">
        <v>2</v>
      </c>
      <c r="G42" s="63">
        <f t="shared" si="9"/>
        <v>6</v>
      </c>
      <c r="H42" s="59">
        <f>$H$39</f>
        <v>620</v>
      </c>
      <c r="I42" s="244"/>
      <c r="J42" s="59">
        <f t="shared" si="10"/>
        <v>276</v>
      </c>
      <c r="K42" s="244"/>
      <c r="L42" s="59">
        <f t="shared" si="0"/>
        <v>1189</v>
      </c>
      <c r="M42" s="69">
        <f t="shared" si="1"/>
        <v>13316</v>
      </c>
      <c r="N42" s="69">
        <f t="shared" si="2"/>
        <v>13031</v>
      </c>
      <c r="O42" s="69">
        <f t="shared" si="3"/>
        <v>12960</v>
      </c>
      <c r="P42" s="69">
        <f t="shared" si="4"/>
        <v>12746</v>
      </c>
      <c r="Q42" s="69">
        <f t="shared" si="5"/>
        <v>12603</v>
      </c>
      <c r="R42" s="69">
        <f t="shared" si="6"/>
        <v>12318</v>
      </c>
      <c r="S42" s="69">
        <f t="shared" si="7"/>
        <v>12104</v>
      </c>
      <c r="T42" s="60">
        <f t="shared" si="8"/>
        <v>11890</v>
      </c>
    </row>
    <row r="43" spans="1:20" ht="18" customHeight="1" x14ac:dyDescent="0.15">
      <c r="A43" s="70" t="s">
        <v>271</v>
      </c>
      <c r="B43" s="56" t="s">
        <v>495</v>
      </c>
      <c r="C43" s="57" t="s">
        <v>22</v>
      </c>
      <c r="D43" s="61">
        <v>4</v>
      </c>
      <c r="E43" s="62" t="s">
        <v>496</v>
      </c>
      <c r="F43" s="58">
        <v>2.5</v>
      </c>
      <c r="G43" s="63">
        <f t="shared" si="9"/>
        <v>6.5</v>
      </c>
      <c r="H43" s="59">
        <f>$H$39</f>
        <v>620</v>
      </c>
      <c r="I43" s="244"/>
      <c r="J43" s="59">
        <f t="shared" si="10"/>
        <v>345</v>
      </c>
      <c r="K43" s="244"/>
      <c r="L43" s="59">
        <f t="shared" si="0"/>
        <v>1293</v>
      </c>
      <c r="M43" s="69">
        <f t="shared" si="1"/>
        <v>14481</v>
      </c>
      <c r="N43" s="69">
        <f t="shared" si="2"/>
        <v>14171</v>
      </c>
      <c r="O43" s="69">
        <f t="shared" si="3"/>
        <v>14093</v>
      </c>
      <c r="P43" s="69">
        <f t="shared" si="4"/>
        <v>13860</v>
      </c>
      <c r="Q43" s="69">
        <f t="shared" si="5"/>
        <v>13705</v>
      </c>
      <c r="R43" s="69">
        <f t="shared" si="6"/>
        <v>13395</v>
      </c>
      <c r="S43" s="69">
        <f t="shared" si="7"/>
        <v>13162</v>
      </c>
      <c r="T43" s="60">
        <f t="shared" si="8"/>
        <v>12930</v>
      </c>
    </row>
    <row r="44" spans="1:20" ht="18" customHeight="1" x14ac:dyDescent="0.15">
      <c r="A44" s="68" t="s">
        <v>276</v>
      </c>
      <c r="B44" s="56" t="s">
        <v>495</v>
      </c>
      <c r="C44" s="57" t="s">
        <v>22</v>
      </c>
      <c r="D44" s="61">
        <v>4.5</v>
      </c>
      <c r="E44" s="62" t="s">
        <v>496</v>
      </c>
      <c r="F44" s="58">
        <v>0.5</v>
      </c>
      <c r="G44" s="63">
        <f t="shared" si="9"/>
        <v>5</v>
      </c>
      <c r="H44" s="59">
        <f>'基本（介護無）・単一'!L12</f>
        <v>689</v>
      </c>
      <c r="I44" s="244"/>
      <c r="J44" s="59">
        <f t="shared" si="10"/>
        <v>69</v>
      </c>
      <c r="K44" s="244"/>
      <c r="L44" s="59">
        <f t="shared" si="0"/>
        <v>965</v>
      </c>
      <c r="M44" s="69">
        <f t="shared" si="1"/>
        <v>10808</v>
      </c>
      <c r="N44" s="69">
        <f t="shared" si="2"/>
        <v>10576</v>
      </c>
      <c r="O44" s="69">
        <f t="shared" si="3"/>
        <v>10518</v>
      </c>
      <c r="P44" s="69">
        <f t="shared" si="4"/>
        <v>10344</v>
      </c>
      <c r="Q44" s="69">
        <f t="shared" si="5"/>
        <v>10229</v>
      </c>
      <c r="R44" s="69">
        <f t="shared" si="6"/>
        <v>9997</v>
      </c>
      <c r="S44" s="69">
        <f t="shared" si="7"/>
        <v>9823</v>
      </c>
      <c r="T44" s="60">
        <f t="shared" si="8"/>
        <v>9650</v>
      </c>
    </row>
    <row r="45" spans="1:20" ht="18" customHeight="1" x14ac:dyDescent="0.15">
      <c r="A45" s="68" t="s">
        <v>281</v>
      </c>
      <c r="B45" s="56" t="s">
        <v>495</v>
      </c>
      <c r="C45" s="57" t="s">
        <v>22</v>
      </c>
      <c r="D45" s="61">
        <v>4.5</v>
      </c>
      <c r="E45" s="62" t="s">
        <v>496</v>
      </c>
      <c r="F45" s="58">
        <v>1</v>
      </c>
      <c r="G45" s="63">
        <f t="shared" si="9"/>
        <v>5.5</v>
      </c>
      <c r="H45" s="59">
        <f>$H$44</f>
        <v>689</v>
      </c>
      <c r="I45" s="244"/>
      <c r="J45" s="59">
        <f t="shared" si="10"/>
        <v>138</v>
      </c>
      <c r="K45" s="244"/>
      <c r="L45" s="59">
        <f t="shared" si="0"/>
        <v>1068</v>
      </c>
      <c r="M45" s="69">
        <f t="shared" si="1"/>
        <v>11961</v>
      </c>
      <c r="N45" s="69">
        <f t="shared" si="2"/>
        <v>11705</v>
      </c>
      <c r="O45" s="69">
        <f t="shared" si="3"/>
        <v>11641</v>
      </c>
      <c r="P45" s="69">
        <f t="shared" si="4"/>
        <v>11448</v>
      </c>
      <c r="Q45" s="69">
        <f t="shared" si="5"/>
        <v>11320</v>
      </c>
      <c r="R45" s="69">
        <f t="shared" si="6"/>
        <v>11064</v>
      </c>
      <c r="S45" s="69">
        <f t="shared" si="7"/>
        <v>10872</v>
      </c>
      <c r="T45" s="60">
        <f t="shared" si="8"/>
        <v>10680</v>
      </c>
    </row>
    <row r="46" spans="1:20" ht="18" customHeight="1" x14ac:dyDescent="0.15">
      <c r="A46" s="68" t="s">
        <v>287</v>
      </c>
      <c r="B46" s="56" t="s">
        <v>495</v>
      </c>
      <c r="C46" s="57" t="s">
        <v>22</v>
      </c>
      <c r="D46" s="61">
        <v>4.5</v>
      </c>
      <c r="E46" s="62" t="s">
        <v>496</v>
      </c>
      <c r="F46" s="58">
        <v>1.5</v>
      </c>
      <c r="G46" s="63">
        <f t="shared" si="9"/>
        <v>6</v>
      </c>
      <c r="H46" s="59">
        <f>$H$44</f>
        <v>689</v>
      </c>
      <c r="I46" s="244"/>
      <c r="J46" s="59">
        <f t="shared" si="10"/>
        <v>207</v>
      </c>
      <c r="K46" s="244"/>
      <c r="L46" s="59">
        <f t="shared" si="0"/>
        <v>1172</v>
      </c>
      <c r="M46" s="69">
        <f t="shared" si="1"/>
        <v>13126</v>
      </c>
      <c r="N46" s="69">
        <f t="shared" si="2"/>
        <v>12845</v>
      </c>
      <c r="O46" s="69">
        <f t="shared" si="3"/>
        <v>12774</v>
      </c>
      <c r="P46" s="69">
        <f t="shared" si="4"/>
        <v>12563</v>
      </c>
      <c r="Q46" s="69">
        <f t="shared" si="5"/>
        <v>12423</v>
      </c>
      <c r="R46" s="69">
        <f t="shared" si="6"/>
        <v>12141</v>
      </c>
      <c r="S46" s="69">
        <f t="shared" si="7"/>
        <v>11930</v>
      </c>
      <c r="T46" s="60">
        <f t="shared" si="8"/>
        <v>11720</v>
      </c>
    </row>
    <row r="47" spans="1:20" ht="18" customHeight="1" x14ac:dyDescent="0.15">
      <c r="A47" s="68" t="s">
        <v>292</v>
      </c>
      <c r="B47" s="56" t="s">
        <v>495</v>
      </c>
      <c r="C47" s="57" t="s">
        <v>22</v>
      </c>
      <c r="D47" s="61">
        <v>4.5</v>
      </c>
      <c r="E47" s="62" t="s">
        <v>496</v>
      </c>
      <c r="F47" s="58">
        <v>2</v>
      </c>
      <c r="G47" s="63">
        <f t="shared" si="9"/>
        <v>6.5</v>
      </c>
      <c r="H47" s="59">
        <f>$H$44</f>
        <v>689</v>
      </c>
      <c r="I47" s="244"/>
      <c r="J47" s="59">
        <f t="shared" si="10"/>
        <v>276</v>
      </c>
      <c r="K47" s="244"/>
      <c r="L47" s="59">
        <f t="shared" si="0"/>
        <v>1275</v>
      </c>
      <c r="M47" s="69">
        <f t="shared" si="1"/>
        <v>14280</v>
      </c>
      <c r="N47" s="69">
        <f t="shared" si="2"/>
        <v>13974</v>
      </c>
      <c r="O47" s="69">
        <f t="shared" si="3"/>
        <v>13897</v>
      </c>
      <c r="P47" s="69">
        <f t="shared" si="4"/>
        <v>13668</v>
      </c>
      <c r="Q47" s="69">
        <f t="shared" si="5"/>
        <v>13515</v>
      </c>
      <c r="R47" s="69">
        <f t="shared" si="6"/>
        <v>13209</v>
      </c>
      <c r="S47" s="69">
        <f t="shared" si="7"/>
        <v>12979</v>
      </c>
      <c r="T47" s="60">
        <f t="shared" si="8"/>
        <v>12750</v>
      </c>
    </row>
    <row r="48" spans="1:20" ht="18" customHeight="1" x14ac:dyDescent="0.15">
      <c r="A48" s="68" t="s">
        <v>297</v>
      </c>
      <c r="B48" s="56" t="s">
        <v>495</v>
      </c>
      <c r="C48" s="57" t="s">
        <v>22</v>
      </c>
      <c r="D48" s="61">
        <v>4.5</v>
      </c>
      <c r="E48" s="62" t="s">
        <v>496</v>
      </c>
      <c r="F48" s="58">
        <v>2.5</v>
      </c>
      <c r="G48" s="63">
        <f t="shared" si="9"/>
        <v>7</v>
      </c>
      <c r="H48" s="59">
        <f>$H$44</f>
        <v>689</v>
      </c>
      <c r="I48" s="244"/>
      <c r="J48" s="59">
        <f t="shared" si="10"/>
        <v>345</v>
      </c>
      <c r="K48" s="244"/>
      <c r="L48" s="59">
        <f t="shared" si="0"/>
        <v>1379</v>
      </c>
      <c r="M48" s="69">
        <f t="shared" si="1"/>
        <v>15444</v>
      </c>
      <c r="N48" s="69">
        <f t="shared" si="2"/>
        <v>15113</v>
      </c>
      <c r="O48" s="69">
        <f t="shared" si="3"/>
        <v>15031</v>
      </c>
      <c r="P48" s="69">
        <f t="shared" si="4"/>
        <v>14782</v>
      </c>
      <c r="Q48" s="69">
        <f t="shared" si="5"/>
        <v>14617</v>
      </c>
      <c r="R48" s="69">
        <f t="shared" si="6"/>
        <v>14286</v>
      </c>
      <c r="S48" s="69">
        <f t="shared" si="7"/>
        <v>14038</v>
      </c>
      <c r="T48" s="60">
        <f t="shared" si="8"/>
        <v>13790</v>
      </c>
    </row>
  </sheetData>
  <sheetProtection algorithmName="SHA-512" hashValue="Ho0lTbxhdyhSZXk5r+/RtfykGlM6KXK/hkecip4yxBSdEGBtW3GzLBbRXnXF3iWYYTmdFYi4twvNh3tqVUubWw==" saltValue="EnVTQSIN3EZe+JbSovP7LQ==" spinCount="100000" sheet="1" objects="1" scenarios="1"/>
  <autoFilter ref="A1:T48">
    <filterColumn colId="1" showButton="0"/>
    <filterColumn colId="2" showButton="0"/>
    <filterColumn colId="3" showButton="0"/>
    <filterColumn colId="4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B1:F3"/>
    <mergeCell ref="I4:I48"/>
    <mergeCell ref="K4:K48"/>
    <mergeCell ref="L1:L3"/>
    <mergeCell ref="M1:T1"/>
    <mergeCell ref="H1:H3"/>
    <mergeCell ref="I1:I3"/>
    <mergeCell ref="J1:J3"/>
    <mergeCell ref="K1:K3"/>
  </mergeCells>
  <phoneticPr fontId="6"/>
  <printOptions horizontalCentered="1"/>
  <pageMargins left="0.19685039370078741" right="0.19685039370078741" top="0.59055118110236227" bottom="0.59055118110236227" header="0.39370078740157483" footer="0.19685039370078741"/>
  <pageSetup paperSize="9" scale="78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view="pageBreakPreview" topLeftCell="B1" zoomScaleNormal="100" zoomScaleSheetLayoutView="100" workbookViewId="0">
      <selection activeCell="T13" sqref="T13"/>
    </sheetView>
  </sheetViews>
  <sheetFormatPr defaultColWidth="2.625" defaultRowHeight="18" customHeight="1" outlineLevelCol="1" x14ac:dyDescent="0.15"/>
  <cols>
    <col min="1" max="1" width="24.25" style="53" hidden="1" customWidth="1" outlineLevel="1"/>
    <col min="2" max="2" width="5" style="53" bestFit="1" customWidth="1" collapsed="1"/>
    <col min="3" max="5" width="5" style="53" bestFit="1" customWidth="1"/>
    <col min="6" max="6" width="5.875" style="53" bestFit="1" customWidth="1"/>
    <col min="7" max="8" width="5" style="53" bestFit="1" customWidth="1"/>
    <col min="9" max="9" width="6.75" style="71" bestFit="1" customWidth="1"/>
    <col min="10" max="10" width="9.75" style="53" hidden="1" customWidth="1" outlineLevel="1"/>
    <col min="11" max="11" width="6.625" style="53" hidden="1" customWidth="1" outlineLevel="1"/>
    <col min="12" max="12" width="8.625" style="53" hidden="1" customWidth="1" outlineLevel="1"/>
    <col min="13" max="13" width="6.625" style="53" hidden="1" customWidth="1" outlineLevel="1"/>
    <col min="14" max="14" width="8.625" style="53" hidden="1" customWidth="1" outlineLevel="1"/>
    <col min="15" max="15" width="6.625" style="53" hidden="1" customWidth="1" outlineLevel="1"/>
    <col min="16" max="16" width="8.375" style="53" bestFit="1" customWidth="1" collapsed="1"/>
    <col min="17" max="24" width="10.75" style="53" customWidth="1"/>
    <col min="25" max="16384" width="2.625" style="53"/>
  </cols>
  <sheetData>
    <row r="1" spans="1:24" ht="18" customHeight="1" x14ac:dyDescent="0.15">
      <c r="B1" s="260" t="s">
        <v>482</v>
      </c>
      <c r="C1" s="261"/>
      <c r="D1" s="261"/>
      <c r="E1" s="261"/>
      <c r="F1" s="261"/>
      <c r="G1" s="261"/>
      <c r="H1" s="261"/>
      <c r="I1" s="266" t="s">
        <v>506</v>
      </c>
      <c r="J1" s="268" t="s">
        <v>483</v>
      </c>
      <c r="K1" s="246" t="s">
        <v>484</v>
      </c>
      <c r="L1" s="252" t="s">
        <v>483</v>
      </c>
      <c r="M1" s="246" t="s">
        <v>484</v>
      </c>
      <c r="N1" s="252" t="s">
        <v>483</v>
      </c>
      <c r="O1" s="246" t="s">
        <v>484</v>
      </c>
      <c r="P1" s="245" t="s">
        <v>485</v>
      </c>
      <c r="Q1" s="243" t="s">
        <v>486</v>
      </c>
      <c r="R1" s="243"/>
      <c r="S1" s="243"/>
      <c r="T1" s="243"/>
      <c r="U1" s="243"/>
      <c r="V1" s="243"/>
      <c r="W1" s="243"/>
      <c r="X1" s="243"/>
    </row>
    <row r="2" spans="1:24" ht="18" customHeight="1" x14ac:dyDescent="0.15">
      <c r="B2" s="262"/>
      <c r="C2" s="263"/>
      <c r="D2" s="263"/>
      <c r="E2" s="263"/>
      <c r="F2" s="263"/>
      <c r="G2" s="263"/>
      <c r="H2" s="263"/>
      <c r="I2" s="267"/>
      <c r="J2" s="269"/>
      <c r="K2" s="247"/>
      <c r="L2" s="253"/>
      <c r="M2" s="247"/>
      <c r="N2" s="253"/>
      <c r="O2" s="247"/>
      <c r="P2" s="245"/>
      <c r="Q2" s="54" t="s">
        <v>487</v>
      </c>
      <c r="R2" s="54" t="s">
        <v>488</v>
      </c>
      <c r="S2" s="54" t="s">
        <v>489</v>
      </c>
      <c r="T2" s="54" t="s">
        <v>490</v>
      </c>
      <c r="U2" s="54" t="s">
        <v>491</v>
      </c>
      <c r="V2" s="54" t="s">
        <v>492</v>
      </c>
      <c r="W2" s="54" t="s">
        <v>493</v>
      </c>
      <c r="X2" s="54" t="s">
        <v>494</v>
      </c>
    </row>
    <row r="3" spans="1:24" ht="18" customHeight="1" x14ac:dyDescent="0.15">
      <c r="B3" s="264"/>
      <c r="C3" s="265"/>
      <c r="D3" s="265"/>
      <c r="E3" s="265"/>
      <c r="F3" s="265"/>
      <c r="G3" s="265"/>
      <c r="H3" s="265"/>
      <c r="I3" s="267"/>
      <c r="J3" s="270"/>
      <c r="K3" s="259"/>
      <c r="L3" s="258"/>
      <c r="M3" s="259"/>
      <c r="N3" s="258"/>
      <c r="O3" s="259"/>
      <c r="P3" s="245"/>
      <c r="Q3" s="55">
        <v>11.2</v>
      </c>
      <c r="R3" s="55">
        <v>10.96</v>
      </c>
      <c r="S3" s="55">
        <v>10.9</v>
      </c>
      <c r="T3" s="55">
        <v>10.72</v>
      </c>
      <c r="U3" s="55">
        <v>10.6</v>
      </c>
      <c r="V3" s="55">
        <v>10.36</v>
      </c>
      <c r="W3" s="55">
        <v>10.18</v>
      </c>
      <c r="X3" s="55">
        <v>10</v>
      </c>
    </row>
    <row r="4" spans="1:24" ht="18" customHeight="1" x14ac:dyDescent="0.15">
      <c r="A4" s="53" t="s">
        <v>17</v>
      </c>
      <c r="B4" s="82" t="s">
        <v>495</v>
      </c>
      <c r="C4" s="83" t="s">
        <v>18</v>
      </c>
      <c r="D4" s="84">
        <v>0.5</v>
      </c>
      <c r="E4" s="85" t="s">
        <v>19</v>
      </c>
      <c r="F4" s="84">
        <v>10</v>
      </c>
      <c r="G4" s="77" t="s">
        <v>20</v>
      </c>
      <c r="H4" s="85">
        <v>0.5</v>
      </c>
      <c r="I4" s="89">
        <f>D4+F4+H4</f>
        <v>11</v>
      </c>
      <c r="J4" s="88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K4" s="244">
        <v>0.25</v>
      </c>
      <c r="L4" s="59">
        <f>'③身体介護を伴わない移動支援・複合（夜間早朝＆日中）'!$J$23</f>
        <v>1411</v>
      </c>
      <c r="M4" s="244">
        <v>0</v>
      </c>
      <c r="N4" s="59">
        <f>'④身体介護を伴わない移動支援・複合（日中＆夜間早朝）'!J184</f>
        <v>69</v>
      </c>
      <c r="O4" s="244">
        <v>0.25</v>
      </c>
      <c r="P4" s="59">
        <f t="shared" ref="P4:P32" si="0">ROUND(J4*(1+$K$4),0)+ROUND(L4*(1+$M$4),0)+ROUND(N4*(1+$O$4),0)</f>
        <v>1630</v>
      </c>
      <c r="Q4" s="60">
        <f t="shared" ref="Q4:Q32" si="1">ROUNDDOWN($P4*Q$3,0)</f>
        <v>18256</v>
      </c>
      <c r="R4" s="60">
        <f t="shared" ref="R4:R32" si="2">ROUNDDOWN($P4*R$3,0)</f>
        <v>17864</v>
      </c>
      <c r="S4" s="60">
        <f t="shared" ref="S4:S32" si="3">ROUNDDOWN($P4*S$3,0)</f>
        <v>17767</v>
      </c>
      <c r="T4" s="60">
        <f t="shared" ref="T4:T32" si="4">ROUNDDOWN($P4*T$3,0)</f>
        <v>17473</v>
      </c>
      <c r="U4" s="60">
        <f t="shared" ref="U4:U32" si="5">ROUNDDOWN($P4*U$3,0)</f>
        <v>17278</v>
      </c>
      <c r="V4" s="60">
        <f t="shared" ref="V4:V32" si="6">ROUNDDOWN($P4*V$3,0)</f>
        <v>16886</v>
      </c>
      <c r="W4" s="60">
        <f t="shared" ref="W4:W32" si="7">ROUNDDOWN($P4*W$3,0)</f>
        <v>16593</v>
      </c>
      <c r="X4" s="60">
        <f t="shared" ref="X4:X32" si="8">ROUNDDOWN($P4*X$3,0)</f>
        <v>16300</v>
      </c>
    </row>
    <row r="5" spans="1:24" ht="18" customHeight="1" x14ac:dyDescent="0.15">
      <c r="A5" s="53" t="s">
        <v>28</v>
      </c>
      <c r="B5" s="56" t="s">
        <v>495</v>
      </c>
      <c r="C5" s="87" t="s">
        <v>18</v>
      </c>
      <c r="D5" s="79">
        <v>0.5</v>
      </c>
      <c r="E5" s="80" t="s">
        <v>19</v>
      </c>
      <c r="F5" s="79">
        <v>10</v>
      </c>
      <c r="G5" s="80" t="s">
        <v>20</v>
      </c>
      <c r="H5" s="80">
        <v>1</v>
      </c>
      <c r="I5" s="86">
        <f t="shared" ref="I5:I32" si="9">D5+F5+H5</f>
        <v>11.5</v>
      </c>
      <c r="J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106</v>
      </c>
      <c r="K5" s="244"/>
      <c r="L5" s="59">
        <f>'③身体介護を伴わない移動支援・複合（夜間早朝＆日中）'!$J$23</f>
        <v>1411</v>
      </c>
      <c r="M5" s="244"/>
      <c r="N5" s="59">
        <f>'④身体介護を伴わない移動支援・複合（日中＆夜間早朝）'!J185</f>
        <v>138</v>
      </c>
      <c r="O5" s="244"/>
      <c r="P5" s="59">
        <f t="shared" si="0"/>
        <v>1717</v>
      </c>
      <c r="Q5" s="60">
        <f t="shared" si="1"/>
        <v>19230</v>
      </c>
      <c r="R5" s="60">
        <f t="shared" si="2"/>
        <v>18818</v>
      </c>
      <c r="S5" s="60">
        <f t="shared" si="3"/>
        <v>18715</v>
      </c>
      <c r="T5" s="60">
        <f t="shared" si="4"/>
        <v>18406</v>
      </c>
      <c r="U5" s="60">
        <f t="shared" si="5"/>
        <v>18200</v>
      </c>
      <c r="V5" s="60">
        <f t="shared" si="6"/>
        <v>17788</v>
      </c>
      <c r="W5" s="60">
        <f t="shared" si="7"/>
        <v>17479</v>
      </c>
      <c r="X5" s="60">
        <f t="shared" si="8"/>
        <v>17170</v>
      </c>
    </row>
    <row r="6" spans="1:24" ht="18" customHeight="1" x14ac:dyDescent="0.15">
      <c r="A6" s="53" t="s">
        <v>37</v>
      </c>
      <c r="B6" s="56" t="s">
        <v>495</v>
      </c>
      <c r="C6" s="87" t="s">
        <v>18</v>
      </c>
      <c r="D6" s="79">
        <v>0.5</v>
      </c>
      <c r="E6" s="80" t="s">
        <v>19</v>
      </c>
      <c r="F6" s="79">
        <v>10</v>
      </c>
      <c r="G6" s="80" t="s">
        <v>20</v>
      </c>
      <c r="H6" s="80">
        <v>1.5</v>
      </c>
      <c r="I6" s="86">
        <f t="shared" si="9"/>
        <v>12</v>
      </c>
      <c r="J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106</v>
      </c>
      <c r="K6" s="244"/>
      <c r="L6" s="59">
        <f>'③身体介護を伴わない移動支援・複合（夜間早朝＆日中）'!$J$23</f>
        <v>1411</v>
      </c>
      <c r="M6" s="244"/>
      <c r="N6" s="59">
        <f>'④身体介護を伴わない移動支援・複合（日中＆夜間早朝）'!J186</f>
        <v>207</v>
      </c>
      <c r="O6" s="244"/>
      <c r="P6" s="59">
        <f t="shared" si="0"/>
        <v>1803</v>
      </c>
      <c r="Q6" s="60">
        <f t="shared" si="1"/>
        <v>20193</v>
      </c>
      <c r="R6" s="60">
        <f t="shared" si="2"/>
        <v>19760</v>
      </c>
      <c r="S6" s="60">
        <f t="shared" si="3"/>
        <v>19652</v>
      </c>
      <c r="T6" s="60">
        <f t="shared" si="4"/>
        <v>19328</v>
      </c>
      <c r="U6" s="60">
        <f t="shared" si="5"/>
        <v>19111</v>
      </c>
      <c r="V6" s="60">
        <f t="shared" si="6"/>
        <v>18679</v>
      </c>
      <c r="W6" s="60">
        <f t="shared" si="7"/>
        <v>18354</v>
      </c>
      <c r="X6" s="60">
        <f t="shared" si="8"/>
        <v>18030</v>
      </c>
    </row>
    <row r="7" spans="1:24" ht="18" customHeight="1" x14ac:dyDescent="0.15">
      <c r="A7" s="53" t="s">
        <v>47</v>
      </c>
      <c r="B7" s="56" t="s">
        <v>495</v>
      </c>
      <c r="C7" s="87" t="s">
        <v>18</v>
      </c>
      <c r="D7" s="79">
        <v>0.5</v>
      </c>
      <c r="E7" s="80" t="s">
        <v>19</v>
      </c>
      <c r="F7" s="79">
        <v>10</v>
      </c>
      <c r="G7" s="80" t="s">
        <v>20</v>
      </c>
      <c r="H7" s="80">
        <v>2</v>
      </c>
      <c r="I7" s="86">
        <f t="shared" si="9"/>
        <v>12.5</v>
      </c>
      <c r="J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106</v>
      </c>
      <c r="K7" s="244"/>
      <c r="L7" s="59">
        <f>'③身体介護を伴わない移動支援・複合（夜間早朝＆日中）'!$J$23</f>
        <v>1411</v>
      </c>
      <c r="M7" s="244"/>
      <c r="N7" s="59">
        <f>'④身体介護を伴わない移動支援・複合（日中＆夜間早朝）'!J187</f>
        <v>276</v>
      </c>
      <c r="O7" s="244"/>
      <c r="P7" s="59">
        <f t="shared" si="0"/>
        <v>1889</v>
      </c>
      <c r="Q7" s="60">
        <f t="shared" si="1"/>
        <v>21156</v>
      </c>
      <c r="R7" s="60">
        <f t="shared" si="2"/>
        <v>20703</v>
      </c>
      <c r="S7" s="60">
        <f t="shared" si="3"/>
        <v>20590</v>
      </c>
      <c r="T7" s="60">
        <f t="shared" si="4"/>
        <v>20250</v>
      </c>
      <c r="U7" s="60">
        <f t="shared" si="5"/>
        <v>20023</v>
      </c>
      <c r="V7" s="60">
        <f t="shared" si="6"/>
        <v>19570</v>
      </c>
      <c r="W7" s="60">
        <f t="shared" si="7"/>
        <v>19230</v>
      </c>
      <c r="X7" s="60">
        <f t="shared" si="8"/>
        <v>18890</v>
      </c>
    </row>
    <row r="8" spans="1:24" ht="18" customHeight="1" x14ac:dyDescent="0.15">
      <c r="A8" s="53" t="s">
        <v>54</v>
      </c>
      <c r="B8" s="56" t="s">
        <v>495</v>
      </c>
      <c r="C8" s="87" t="s">
        <v>18</v>
      </c>
      <c r="D8" s="79">
        <v>0.5</v>
      </c>
      <c r="E8" s="80" t="s">
        <v>19</v>
      </c>
      <c r="F8" s="79">
        <v>10</v>
      </c>
      <c r="G8" s="80" t="s">
        <v>20</v>
      </c>
      <c r="H8" s="80">
        <v>2.5</v>
      </c>
      <c r="I8" s="86">
        <f t="shared" si="9"/>
        <v>13</v>
      </c>
      <c r="J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106</v>
      </c>
      <c r="K8" s="244"/>
      <c r="L8" s="59">
        <f>'③身体介護を伴わない移動支援・複合（夜間早朝＆日中）'!$J$23</f>
        <v>1411</v>
      </c>
      <c r="M8" s="244"/>
      <c r="N8" s="59">
        <f>'④身体介護を伴わない移動支援・複合（日中＆夜間早朝）'!J188</f>
        <v>345</v>
      </c>
      <c r="O8" s="244"/>
      <c r="P8" s="59">
        <f t="shared" si="0"/>
        <v>1975</v>
      </c>
      <c r="Q8" s="60">
        <f t="shared" si="1"/>
        <v>22120</v>
      </c>
      <c r="R8" s="60">
        <f t="shared" si="2"/>
        <v>21646</v>
      </c>
      <c r="S8" s="60">
        <f t="shared" si="3"/>
        <v>21527</v>
      </c>
      <c r="T8" s="60">
        <f t="shared" si="4"/>
        <v>21172</v>
      </c>
      <c r="U8" s="60">
        <f t="shared" si="5"/>
        <v>20935</v>
      </c>
      <c r="V8" s="60">
        <f t="shared" si="6"/>
        <v>20461</v>
      </c>
      <c r="W8" s="60">
        <f t="shared" si="7"/>
        <v>20105</v>
      </c>
      <c r="X8" s="60">
        <f t="shared" si="8"/>
        <v>19750</v>
      </c>
    </row>
    <row r="9" spans="1:24" ht="18" customHeight="1" x14ac:dyDescent="0.15">
      <c r="A9" s="53" t="s">
        <v>61</v>
      </c>
      <c r="B9" s="56" t="s">
        <v>495</v>
      </c>
      <c r="C9" s="87" t="s">
        <v>18</v>
      </c>
      <c r="D9" s="79">
        <v>0.5</v>
      </c>
      <c r="E9" s="80" t="s">
        <v>19</v>
      </c>
      <c r="F9" s="79">
        <v>10</v>
      </c>
      <c r="G9" s="80" t="s">
        <v>20</v>
      </c>
      <c r="H9" s="80">
        <v>3</v>
      </c>
      <c r="I9" s="86">
        <f t="shared" si="9"/>
        <v>13.5</v>
      </c>
      <c r="J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106</v>
      </c>
      <c r="K9" s="244"/>
      <c r="L9" s="59">
        <f>'③身体介護を伴わない移動支援・複合（夜間早朝＆日中）'!$J$23</f>
        <v>1411</v>
      </c>
      <c r="M9" s="244"/>
      <c r="N9" s="59">
        <f>'④身体介護を伴わない移動支援・複合（日中＆夜間早朝）'!J189</f>
        <v>414</v>
      </c>
      <c r="O9" s="244"/>
      <c r="P9" s="59">
        <f t="shared" si="0"/>
        <v>2062</v>
      </c>
      <c r="Q9" s="60">
        <f t="shared" si="1"/>
        <v>23094</v>
      </c>
      <c r="R9" s="60">
        <f t="shared" si="2"/>
        <v>22599</v>
      </c>
      <c r="S9" s="60">
        <f t="shared" si="3"/>
        <v>22475</v>
      </c>
      <c r="T9" s="60">
        <f t="shared" si="4"/>
        <v>22104</v>
      </c>
      <c r="U9" s="60">
        <f t="shared" si="5"/>
        <v>21857</v>
      </c>
      <c r="V9" s="60">
        <f t="shared" si="6"/>
        <v>21362</v>
      </c>
      <c r="W9" s="60">
        <f t="shared" si="7"/>
        <v>20991</v>
      </c>
      <c r="X9" s="60">
        <f t="shared" si="8"/>
        <v>20620</v>
      </c>
    </row>
    <row r="10" spans="1:24" ht="18" customHeight="1" x14ac:dyDescent="0.15">
      <c r="A10" s="53" t="s">
        <v>70</v>
      </c>
      <c r="B10" s="56" t="s">
        <v>495</v>
      </c>
      <c r="C10" s="87" t="s">
        <v>18</v>
      </c>
      <c r="D10" s="79">
        <v>0.5</v>
      </c>
      <c r="E10" s="80" t="s">
        <v>19</v>
      </c>
      <c r="F10" s="79">
        <v>10</v>
      </c>
      <c r="G10" s="80" t="s">
        <v>20</v>
      </c>
      <c r="H10" s="80">
        <v>3.5</v>
      </c>
      <c r="I10" s="86">
        <f t="shared" si="9"/>
        <v>14</v>
      </c>
      <c r="J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106</v>
      </c>
      <c r="K10" s="244"/>
      <c r="L10" s="59">
        <f>'③身体介護を伴わない移動支援・複合（夜間早朝＆日中）'!$J$23</f>
        <v>1411</v>
      </c>
      <c r="M10" s="244"/>
      <c r="N10" s="59">
        <f>'④身体介護を伴わない移動支援・複合（日中＆夜間早朝）'!J190</f>
        <v>483</v>
      </c>
      <c r="O10" s="244"/>
      <c r="P10" s="59">
        <f t="shared" si="0"/>
        <v>2148</v>
      </c>
      <c r="Q10" s="60">
        <f t="shared" si="1"/>
        <v>24057</v>
      </c>
      <c r="R10" s="60">
        <f t="shared" si="2"/>
        <v>23542</v>
      </c>
      <c r="S10" s="60">
        <f t="shared" si="3"/>
        <v>23413</v>
      </c>
      <c r="T10" s="60">
        <f t="shared" si="4"/>
        <v>23026</v>
      </c>
      <c r="U10" s="60">
        <f t="shared" si="5"/>
        <v>22768</v>
      </c>
      <c r="V10" s="60">
        <f t="shared" si="6"/>
        <v>22253</v>
      </c>
      <c r="W10" s="60">
        <f t="shared" si="7"/>
        <v>21866</v>
      </c>
      <c r="X10" s="60">
        <f t="shared" si="8"/>
        <v>21480</v>
      </c>
    </row>
    <row r="11" spans="1:24" ht="18" customHeight="1" x14ac:dyDescent="0.15">
      <c r="A11" s="53" t="s">
        <v>79</v>
      </c>
      <c r="B11" s="56" t="s">
        <v>495</v>
      </c>
      <c r="C11" s="87" t="s">
        <v>18</v>
      </c>
      <c r="D11" s="79">
        <v>0.5</v>
      </c>
      <c r="E11" s="80" t="s">
        <v>19</v>
      </c>
      <c r="F11" s="79">
        <v>10</v>
      </c>
      <c r="G11" s="80" t="s">
        <v>20</v>
      </c>
      <c r="H11" s="80">
        <v>4</v>
      </c>
      <c r="I11" s="86">
        <f t="shared" si="9"/>
        <v>14.5</v>
      </c>
      <c r="J11" s="59">
        <f>IF(D11='基本（介護無）・単一'!$F$4,'基本（介護無）・単一'!$L$4,IF(D11='基本（介護無）・単一'!$F$5,'基本（介護無）・単一'!$L$5,IF(D11='基本（介護無）・単一'!$F$6,'基本（介護無）・単一'!$L$6,IF(D11='基本（介護無）・単一'!$F$7,'基本（介護無）・単一'!$L$7,IF(D11='基本（介護無）・単一'!$F$8,'基本（介護無）・単一'!$L$8,IF(D11='基本（介護無）・単一'!$F$9,'基本（介護無）・単一'!$L$9,IF(D11='基本（介護無）・単一'!$F$10,'基本（介護無）・単一'!$L$10)))))))</f>
        <v>106</v>
      </c>
      <c r="K11" s="244"/>
      <c r="L11" s="59">
        <f>'③身体介護を伴わない移動支援・複合（夜間早朝＆日中）'!$J$23</f>
        <v>1411</v>
      </c>
      <c r="M11" s="244"/>
      <c r="N11" s="59">
        <f>'④身体介護を伴わない移動支援・複合（日中＆夜間早朝）'!J191</f>
        <v>552</v>
      </c>
      <c r="O11" s="244"/>
      <c r="P11" s="59">
        <f t="shared" si="0"/>
        <v>2234</v>
      </c>
      <c r="Q11" s="60">
        <f t="shared" si="1"/>
        <v>25020</v>
      </c>
      <c r="R11" s="60">
        <f t="shared" si="2"/>
        <v>24484</v>
      </c>
      <c r="S11" s="60">
        <f t="shared" si="3"/>
        <v>24350</v>
      </c>
      <c r="T11" s="60">
        <f t="shared" si="4"/>
        <v>23948</v>
      </c>
      <c r="U11" s="60">
        <f t="shared" si="5"/>
        <v>23680</v>
      </c>
      <c r="V11" s="60">
        <f t="shared" si="6"/>
        <v>23144</v>
      </c>
      <c r="W11" s="60">
        <f t="shared" si="7"/>
        <v>22742</v>
      </c>
      <c r="X11" s="60">
        <f t="shared" si="8"/>
        <v>22340</v>
      </c>
    </row>
    <row r="12" spans="1:24" ht="18" customHeight="1" x14ac:dyDescent="0.15">
      <c r="A12" s="53" t="s">
        <v>88</v>
      </c>
      <c r="B12" s="56" t="s">
        <v>495</v>
      </c>
      <c r="C12" s="87" t="s">
        <v>18</v>
      </c>
      <c r="D12" s="79">
        <v>1</v>
      </c>
      <c r="E12" s="80" t="s">
        <v>19</v>
      </c>
      <c r="F12" s="79">
        <v>10</v>
      </c>
      <c r="G12" s="80" t="s">
        <v>20</v>
      </c>
      <c r="H12" s="80">
        <v>0.5</v>
      </c>
      <c r="I12" s="86">
        <f t="shared" si="9"/>
        <v>11.5</v>
      </c>
      <c r="J12" s="59">
        <f>IF(D12='基本（介護無）・単一'!$F$4,'基本（介護無）・単一'!$L$4,IF(D12='基本（介護無）・単一'!$F$5,'基本（介護無）・単一'!$L$5,IF(D12='基本（介護無）・単一'!$F$6,'基本（介護無）・単一'!$L$6,IF(D12='基本（介護無）・単一'!$F$7,'基本（介護無）・単一'!$L$7,IF(D12='基本（介護無）・単一'!$F$8,'基本（介護無）・単一'!$L$8,IF(D12='基本（介護無）・単一'!$F$9,'基本（介護無）・単一'!$L$9,IF(D12='基本（介護無）・単一'!$F$10,'基本（介護無）・単一'!$L$10)))))))</f>
        <v>197</v>
      </c>
      <c r="K12" s="244"/>
      <c r="L12" s="59">
        <f>'③身体介護を伴わない移動支援・複合（夜間早朝＆日中）'!$J$44</f>
        <v>1389</v>
      </c>
      <c r="M12" s="244"/>
      <c r="N12" s="59">
        <f>N4</f>
        <v>69</v>
      </c>
      <c r="O12" s="244"/>
      <c r="P12" s="59">
        <f t="shared" si="0"/>
        <v>1721</v>
      </c>
      <c r="Q12" s="60">
        <f t="shared" si="1"/>
        <v>19275</v>
      </c>
      <c r="R12" s="60">
        <f t="shared" si="2"/>
        <v>18862</v>
      </c>
      <c r="S12" s="60">
        <f t="shared" si="3"/>
        <v>18758</v>
      </c>
      <c r="T12" s="60">
        <f t="shared" si="4"/>
        <v>18449</v>
      </c>
      <c r="U12" s="60">
        <f t="shared" si="5"/>
        <v>18242</v>
      </c>
      <c r="V12" s="60">
        <f t="shared" si="6"/>
        <v>17829</v>
      </c>
      <c r="W12" s="60">
        <f t="shared" si="7"/>
        <v>17519</v>
      </c>
      <c r="X12" s="60">
        <f t="shared" si="8"/>
        <v>17210</v>
      </c>
    </row>
    <row r="13" spans="1:24" ht="18" customHeight="1" x14ac:dyDescent="0.15">
      <c r="A13" s="53" t="s">
        <v>94</v>
      </c>
      <c r="B13" s="56" t="s">
        <v>495</v>
      </c>
      <c r="C13" s="87" t="s">
        <v>18</v>
      </c>
      <c r="D13" s="79">
        <v>1</v>
      </c>
      <c r="E13" s="80" t="s">
        <v>19</v>
      </c>
      <c r="F13" s="79">
        <v>10</v>
      </c>
      <c r="G13" s="80" t="s">
        <v>20</v>
      </c>
      <c r="H13" s="80">
        <v>1</v>
      </c>
      <c r="I13" s="86">
        <f t="shared" si="9"/>
        <v>12</v>
      </c>
      <c r="J13" s="59">
        <f>IF(D13='基本（介護無）・単一'!$F$4,'基本（介護無）・単一'!$L$4,IF(D13='基本（介護無）・単一'!$F$5,'基本（介護無）・単一'!$L$5,IF(D13='基本（介護無）・単一'!$F$6,'基本（介護無）・単一'!$L$6,IF(D13='基本（介護無）・単一'!$F$7,'基本（介護無）・単一'!$L$7,IF(D13='基本（介護無）・単一'!$F$8,'基本（介護無）・単一'!$L$8,IF(D13='基本（介護無）・単一'!$F$9,'基本（介護無）・単一'!$L$9,IF(D13='基本（介護無）・単一'!$F$10,'基本（介護無）・単一'!$L$10)))))))</f>
        <v>197</v>
      </c>
      <c r="K13" s="244"/>
      <c r="L13" s="59">
        <f>'③身体介護を伴わない移動支援・複合（夜間早朝＆日中）'!$J$44</f>
        <v>1389</v>
      </c>
      <c r="M13" s="244"/>
      <c r="N13" s="59">
        <f t="shared" ref="N13:N26" si="10">N5</f>
        <v>138</v>
      </c>
      <c r="O13" s="244"/>
      <c r="P13" s="59">
        <f t="shared" si="0"/>
        <v>1808</v>
      </c>
      <c r="Q13" s="60">
        <f t="shared" si="1"/>
        <v>20249</v>
      </c>
      <c r="R13" s="60">
        <f t="shared" si="2"/>
        <v>19815</v>
      </c>
      <c r="S13" s="60">
        <f t="shared" si="3"/>
        <v>19707</v>
      </c>
      <c r="T13" s="60">
        <f t="shared" si="4"/>
        <v>19381</v>
      </c>
      <c r="U13" s="60">
        <f t="shared" si="5"/>
        <v>19164</v>
      </c>
      <c r="V13" s="60">
        <f t="shared" si="6"/>
        <v>18730</v>
      </c>
      <c r="W13" s="60">
        <f t="shared" si="7"/>
        <v>18405</v>
      </c>
      <c r="X13" s="60">
        <f t="shared" si="8"/>
        <v>18080</v>
      </c>
    </row>
    <row r="14" spans="1:24" ht="18" customHeight="1" x14ac:dyDescent="0.15">
      <c r="A14" s="53" t="s">
        <v>108</v>
      </c>
      <c r="B14" s="56" t="s">
        <v>495</v>
      </c>
      <c r="C14" s="87" t="s">
        <v>18</v>
      </c>
      <c r="D14" s="79">
        <v>1</v>
      </c>
      <c r="E14" s="80" t="s">
        <v>19</v>
      </c>
      <c r="F14" s="79">
        <v>10</v>
      </c>
      <c r="G14" s="80" t="s">
        <v>20</v>
      </c>
      <c r="H14" s="80">
        <v>1.5</v>
      </c>
      <c r="I14" s="86">
        <f t="shared" si="9"/>
        <v>12.5</v>
      </c>
      <c r="J14" s="59">
        <f>IF(D14='基本（介護無）・単一'!$F$4,'基本（介護無）・単一'!$L$4,IF(D14='基本（介護無）・単一'!$F$5,'基本（介護無）・単一'!$L$5,IF(D14='基本（介護無）・単一'!$F$6,'基本（介護無）・単一'!$L$6,IF(D14='基本（介護無）・単一'!$F$7,'基本（介護無）・単一'!$L$7,IF(D14='基本（介護無）・単一'!$F$8,'基本（介護無）・単一'!$L$8,IF(D14='基本（介護無）・単一'!$F$9,'基本（介護無）・単一'!$L$9,IF(D14='基本（介護無）・単一'!$F$10,'基本（介護無）・単一'!$L$10)))))))</f>
        <v>197</v>
      </c>
      <c r="K14" s="244"/>
      <c r="L14" s="59">
        <f>'③身体介護を伴わない移動支援・複合（夜間早朝＆日中）'!$J$44</f>
        <v>1389</v>
      </c>
      <c r="M14" s="244"/>
      <c r="N14" s="59">
        <f t="shared" si="10"/>
        <v>207</v>
      </c>
      <c r="O14" s="244"/>
      <c r="P14" s="59">
        <f t="shared" si="0"/>
        <v>1894</v>
      </c>
      <c r="Q14" s="60">
        <f t="shared" si="1"/>
        <v>21212</v>
      </c>
      <c r="R14" s="60">
        <f t="shared" si="2"/>
        <v>20758</v>
      </c>
      <c r="S14" s="60">
        <f t="shared" si="3"/>
        <v>20644</v>
      </c>
      <c r="T14" s="60">
        <f t="shared" si="4"/>
        <v>20303</v>
      </c>
      <c r="U14" s="60">
        <f t="shared" si="5"/>
        <v>20076</v>
      </c>
      <c r="V14" s="60">
        <f t="shared" si="6"/>
        <v>19621</v>
      </c>
      <c r="W14" s="60">
        <f t="shared" si="7"/>
        <v>19280</v>
      </c>
      <c r="X14" s="60">
        <f t="shared" si="8"/>
        <v>18940</v>
      </c>
    </row>
    <row r="15" spans="1:24" ht="18" customHeight="1" x14ac:dyDescent="0.15">
      <c r="A15" s="53" t="s">
        <v>115</v>
      </c>
      <c r="B15" s="56" t="s">
        <v>495</v>
      </c>
      <c r="C15" s="87" t="s">
        <v>18</v>
      </c>
      <c r="D15" s="79">
        <v>1</v>
      </c>
      <c r="E15" s="80" t="s">
        <v>19</v>
      </c>
      <c r="F15" s="79">
        <v>10</v>
      </c>
      <c r="G15" s="80" t="s">
        <v>20</v>
      </c>
      <c r="H15" s="80">
        <v>2</v>
      </c>
      <c r="I15" s="86">
        <f t="shared" si="9"/>
        <v>13</v>
      </c>
      <c r="J15" s="59">
        <f>IF(D15='基本（介護無）・単一'!$F$4,'基本（介護無）・単一'!$L$4,IF(D15='基本（介護無）・単一'!$F$5,'基本（介護無）・単一'!$L$5,IF(D15='基本（介護無）・単一'!$F$6,'基本（介護無）・単一'!$L$6,IF(D15='基本（介護無）・単一'!$F$7,'基本（介護無）・単一'!$L$7,IF(D15='基本（介護無）・単一'!$F$8,'基本（介護無）・単一'!$L$8,IF(D15='基本（介護無）・単一'!$F$9,'基本（介護無）・単一'!$L$9,IF(D15='基本（介護無）・単一'!$F$10,'基本（介護無）・単一'!$L$10)))))))</f>
        <v>197</v>
      </c>
      <c r="K15" s="244"/>
      <c r="L15" s="59">
        <f>'③身体介護を伴わない移動支援・複合（夜間早朝＆日中）'!$J$44</f>
        <v>1389</v>
      </c>
      <c r="M15" s="244"/>
      <c r="N15" s="59">
        <f t="shared" si="10"/>
        <v>276</v>
      </c>
      <c r="O15" s="244"/>
      <c r="P15" s="59">
        <f t="shared" si="0"/>
        <v>1980</v>
      </c>
      <c r="Q15" s="60">
        <f t="shared" si="1"/>
        <v>22176</v>
      </c>
      <c r="R15" s="60">
        <f t="shared" si="2"/>
        <v>21700</v>
      </c>
      <c r="S15" s="60">
        <f t="shared" si="3"/>
        <v>21582</v>
      </c>
      <c r="T15" s="60">
        <f t="shared" si="4"/>
        <v>21225</v>
      </c>
      <c r="U15" s="60">
        <f t="shared" si="5"/>
        <v>20988</v>
      </c>
      <c r="V15" s="60">
        <f t="shared" si="6"/>
        <v>20512</v>
      </c>
      <c r="W15" s="60">
        <f t="shared" si="7"/>
        <v>20156</v>
      </c>
      <c r="X15" s="60">
        <f t="shared" si="8"/>
        <v>19800</v>
      </c>
    </row>
    <row r="16" spans="1:24" ht="18" customHeight="1" x14ac:dyDescent="0.15">
      <c r="A16" s="53" t="s">
        <v>121</v>
      </c>
      <c r="B16" s="56" t="s">
        <v>495</v>
      </c>
      <c r="C16" s="87" t="s">
        <v>18</v>
      </c>
      <c r="D16" s="79">
        <v>1</v>
      </c>
      <c r="E16" s="80" t="s">
        <v>19</v>
      </c>
      <c r="F16" s="79">
        <v>10</v>
      </c>
      <c r="G16" s="80" t="s">
        <v>20</v>
      </c>
      <c r="H16" s="80">
        <v>2.5</v>
      </c>
      <c r="I16" s="86">
        <f t="shared" si="9"/>
        <v>13.5</v>
      </c>
      <c r="J16" s="59">
        <f>IF(D16='基本（介護無）・単一'!$F$4,'基本（介護無）・単一'!$L$4,IF(D16='基本（介護無）・単一'!$F$5,'基本（介護無）・単一'!$L$5,IF(D16='基本（介護無）・単一'!$F$6,'基本（介護無）・単一'!$L$6,IF(D16='基本（介護無）・単一'!$F$7,'基本（介護無）・単一'!$L$7,IF(D16='基本（介護無）・単一'!$F$8,'基本（介護無）・単一'!$L$8,IF(D16='基本（介護無）・単一'!$F$9,'基本（介護無）・単一'!$L$9,IF(D16='基本（介護無）・単一'!$F$10,'基本（介護無）・単一'!$L$10)))))))</f>
        <v>197</v>
      </c>
      <c r="K16" s="244"/>
      <c r="L16" s="59">
        <f>'③身体介護を伴わない移動支援・複合（夜間早朝＆日中）'!$J$44</f>
        <v>1389</v>
      </c>
      <c r="M16" s="244"/>
      <c r="N16" s="59">
        <f t="shared" si="10"/>
        <v>345</v>
      </c>
      <c r="O16" s="244"/>
      <c r="P16" s="59">
        <f t="shared" si="0"/>
        <v>2066</v>
      </c>
      <c r="Q16" s="60">
        <f t="shared" si="1"/>
        <v>23139</v>
      </c>
      <c r="R16" s="60">
        <f t="shared" si="2"/>
        <v>22643</v>
      </c>
      <c r="S16" s="60">
        <f t="shared" si="3"/>
        <v>22519</v>
      </c>
      <c r="T16" s="60">
        <f t="shared" si="4"/>
        <v>22147</v>
      </c>
      <c r="U16" s="60">
        <f t="shared" si="5"/>
        <v>21899</v>
      </c>
      <c r="V16" s="60">
        <f t="shared" si="6"/>
        <v>21403</v>
      </c>
      <c r="W16" s="60">
        <f t="shared" si="7"/>
        <v>21031</v>
      </c>
      <c r="X16" s="60">
        <f t="shared" si="8"/>
        <v>20660</v>
      </c>
    </row>
    <row r="17" spans="1:24" ht="18" customHeight="1" x14ac:dyDescent="0.15">
      <c r="A17" s="53" t="s">
        <v>127</v>
      </c>
      <c r="B17" s="56" t="s">
        <v>495</v>
      </c>
      <c r="C17" s="87" t="s">
        <v>18</v>
      </c>
      <c r="D17" s="79">
        <v>1</v>
      </c>
      <c r="E17" s="80" t="s">
        <v>19</v>
      </c>
      <c r="F17" s="79">
        <v>10</v>
      </c>
      <c r="G17" s="80" t="s">
        <v>20</v>
      </c>
      <c r="H17" s="80">
        <v>3</v>
      </c>
      <c r="I17" s="86">
        <f t="shared" si="9"/>
        <v>14</v>
      </c>
      <c r="J17" s="59">
        <f>IF(D17='基本（介護無）・単一'!$F$4,'基本（介護無）・単一'!$L$4,IF(D17='基本（介護無）・単一'!$F$5,'基本（介護無）・単一'!$L$5,IF(D17='基本（介護無）・単一'!$F$6,'基本（介護無）・単一'!$L$6,IF(D17='基本（介護無）・単一'!$F$7,'基本（介護無）・単一'!$L$7,IF(D17='基本（介護無）・単一'!$F$8,'基本（介護無）・単一'!$L$8,IF(D17='基本（介護無）・単一'!$F$9,'基本（介護無）・単一'!$L$9,IF(D17='基本（介護無）・単一'!$F$10,'基本（介護無）・単一'!$L$10)))))))</f>
        <v>197</v>
      </c>
      <c r="K17" s="244"/>
      <c r="L17" s="59">
        <f>'③身体介護を伴わない移動支援・複合（夜間早朝＆日中）'!$J$44</f>
        <v>1389</v>
      </c>
      <c r="M17" s="244"/>
      <c r="N17" s="59">
        <f t="shared" si="10"/>
        <v>414</v>
      </c>
      <c r="O17" s="244"/>
      <c r="P17" s="59">
        <f t="shared" si="0"/>
        <v>2153</v>
      </c>
      <c r="Q17" s="60">
        <f t="shared" si="1"/>
        <v>24113</v>
      </c>
      <c r="R17" s="60">
        <f t="shared" si="2"/>
        <v>23596</v>
      </c>
      <c r="S17" s="60">
        <f t="shared" si="3"/>
        <v>23467</v>
      </c>
      <c r="T17" s="60">
        <f t="shared" si="4"/>
        <v>23080</v>
      </c>
      <c r="U17" s="60">
        <f t="shared" si="5"/>
        <v>22821</v>
      </c>
      <c r="V17" s="60">
        <f t="shared" si="6"/>
        <v>22305</v>
      </c>
      <c r="W17" s="60">
        <f t="shared" si="7"/>
        <v>21917</v>
      </c>
      <c r="X17" s="60">
        <f t="shared" si="8"/>
        <v>21530</v>
      </c>
    </row>
    <row r="18" spans="1:24" ht="18" customHeight="1" x14ac:dyDescent="0.15">
      <c r="A18" s="53" t="s">
        <v>133</v>
      </c>
      <c r="B18" s="56" t="s">
        <v>495</v>
      </c>
      <c r="C18" s="87" t="s">
        <v>18</v>
      </c>
      <c r="D18" s="79">
        <v>1</v>
      </c>
      <c r="E18" s="80" t="s">
        <v>19</v>
      </c>
      <c r="F18" s="79">
        <v>10</v>
      </c>
      <c r="G18" s="80" t="s">
        <v>20</v>
      </c>
      <c r="H18" s="80">
        <v>3.5</v>
      </c>
      <c r="I18" s="86">
        <f t="shared" si="9"/>
        <v>14.5</v>
      </c>
      <c r="J18" s="59">
        <f>IF(D18='基本（介護無）・単一'!$F$4,'基本（介護無）・単一'!$L$4,IF(D18='基本（介護無）・単一'!$F$5,'基本（介護無）・単一'!$L$5,IF(D18='基本（介護無）・単一'!$F$6,'基本（介護無）・単一'!$L$6,IF(D18='基本（介護無）・単一'!$F$7,'基本（介護無）・単一'!$L$7,IF(D18='基本（介護無）・単一'!$F$8,'基本（介護無）・単一'!$L$8,IF(D18='基本（介護無）・単一'!$F$9,'基本（介護無）・単一'!$L$9,IF(D18='基本（介護無）・単一'!$F$10,'基本（介護無）・単一'!$L$10)))))))</f>
        <v>197</v>
      </c>
      <c r="K18" s="244"/>
      <c r="L18" s="59">
        <f>'③身体介護を伴わない移動支援・複合（夜間早朝＆日中）'!$J$44</f>
        <v>1389</v>
      </c>
      <c r="M18" s="244"/>
      <c r="N18" s="59">
        <f t="shared" si="10"/>
        <v>483</v>
      </c>
      <c r="O18" s="244"/>
      <c r="P18" s="59">
        <f t="shared" si="0"/>
        <v>2239</v>
      </c>
      <c r="Q18" s="60">
        <f t="shared" si="1"/>
        <v>25076</v>
      </c>
      <c r="R18" s="60">
        <f t="shared" si="2"/>
        <v>24539</v>
      </c>
      <c r="S18" s="60">
        <f t="shared" si="3"/>
        <v>24405</v>
      </c>
      <c r="T18" s="60">
        <f t="shared" si="4"/>
        <v>24002</v>
      </c>
      <c r="U18" s="60">
        <f t="shared" si="5"/>
        <v>23733</v>
      </c>
      <c r="V18" s="60">
        <f t="shared" si="6"/>
        <v>23196</v>
      </c>
      <c r="W18" s="60">
        <f t="shared" si="7"/>
        <v>22793</v>
      </c>
      <c r="X18" s="60">
        <f t="shared" si="8"/>
        <v>22390</v>
      </c>
    </row>
    <row r="19" spans="1:24" ht="18" customHeight="1" x14ac:dyDescent="0.15">
      <c r="A19" s="53" t="s">
        <v>139</v>
      </c>
      <c r="B19" s="56" t="s">
        <v>495</v>
      </c>
      <c r="C19" s="87" t="s">
        <v>18</v>
      </c>
      <c r="D19" s="79">
        <v>1</v>
      </c>
      <c r="E19" s="80" t="s">
        <v>19</v>
      </c>
      <c r="F19" s="79">
        <v>10</v>
      </c>
      <c r="G19" s="80" t="s">
        <v>20</v>
      </c>
      <c r="H19" s="80">
        <v>4</v>
      </c>
      <c r="I19" s="86">
        <f t="shared" si="9"/>
        <v>15</v>
      </c>
      <c r="J19" s="59">
        <f>IF(D19='基本（介護無）・単一'!$F$4,'基本（介護無）・単一'!$L$4,IF(D19='基本（介護無）・単一'!$F$5,'基本（介護無）・単一'!$L$5,IF(D19='基本（介護無）・単一'!$F$6,'基本（介護無）・単一'!$L$6,IF(D19='基本（介護無）・単一'!$F$7,'基本（介護無）・単一'!$L$7,IF(D19='基本（介護無）・単一'!$F$8,'基本（介護無）・単一'!$L$8,IF(D19='基本（介護無）・単一'!$F$9,'基本（介護無）・単一'!$L$9,IF(D19='基本（介護無）・単一'!$F$10,'基本（介護無）・単一'!$L$10)))))))</f>
        <v>197</v>
      </c>
      <c r="K19" s="244"/>
      <c r="L19" s="59">
        <f>'③身体介護を伴わない移動支援・複合（夜間早朝＆日中）'!$J$44</f>
        <v>1389</v>
      </c>
      <c r="M19" s="244"/>
      <c r="N19" s="59">
        <f t="shared" si="10"/>
        <v>552</v>
      </c>
      <c r="O19" s="244"/>
      <c r="P19" s="59">
        <f t="shared" si="0"/>
        <v>2325</v>
      </c>
      <c r="Q19" s="60">
        <f t="shared" si="1"/>
        <v>26040</v>
      </c>
      <c r="R19" s="60">
        <f t="shared" si="2"/>
        <v>25482</v>
      </c>
      <c r="S19" s="60">
        <f t="shared" si="3"/>
        <v>25342</v>
      </c>
      <c r="T19" s="60">
        <f t="shared" si="4"/>
        <v>24924</v>
      </c>
      <c r="U19" s="60">
        <f t="shared" si="5"/>
        <v>24645</v>
      </c>
      <c r="V19" s="60">
        <f t="shared" si="6"/>
        <v>24087</v>
      </c>
      <c r="W19" s="60">
        <f t="shared" si="7"/>
        <v>23668</v>
      </c>
      <c r="X19" s="60">
        <f t="shared" si="8"/>
        <v>23250</v>
      </c>
    </row>
    <row r="20" spans="1:24" ht="18" customHeight="1" x14ac:dyDescent="0.15">
      <c r="A20" s="53" t="s">
        <v>145</v>
      </c>
      <c r="B20" s="56" t="s">
        <v>495</v>
      </c>
      <c r="C20" s="87" t="s">
        <v>18</v>
      </c>
      <c r="D20" s="79">
        <v>1.5</v>
      </c>
      <c r="E20" s="80" t="s">
        <v>19</v>
      </c>
      <c r="F20" s="79">
        <v>10</v>
      </c>
      <c r="G20" s="80" t="s">
        <v>20</v>
      </c>
      <c r="H20" s="80">
        <v>0.5</v>
      </c>
      <c r="I20" s="86">
        <f t="shared" si="9"/>
        <v>12</v>
      </c>
      <c r="J20" s="59">
        <f>IF(D20='基本（介護無）・単一'!$F$4,'基本（介護無）・単一'!$L$4,IF(D20='基本（介護無）・単一'!$F$5,'基本（介護無）・単一'!$L$5,IF(D20='基本（介護無）・単一'!$F$6,'基本（介護無）・単一'!$L$6,IF(D20='基本（介護無）・単一'!$F$7,'基本（介護無）・単一'!$L$7,IF(D20='基本（介護無）・単一'!$F$8,'基本（介護無）・単一'!$L$8,IF(D20='基本（介護無）・単一'!$F$9,'基本（介護無）・単一'!$L$9,IF(D20='基本（介護無）・単一'!$F$10,'基本（介護無）・単一'!$L$10)))))))</f>
        <v>275</v>
      </c>
      <c r="K20" s="244"/>
      <c r="L20" s="59">
        <f>'③身体介護を伴わない移動支援・複合（夜間早朝＆日中）'!$J$65</f>
        <v>1380</v>
      </c>
      <c r="M20" s="244"/>
      <c r="N20" s="59">
        <f t="shared" si="10"/>
        <v>69</v>
      </c>
      <c r="O20" s="244"/>
      <c r="P20" s="59">
        <f t="shared" si="0"/>
        <v>1810</v>
      </c>
      <c r="Q20" s="60">
        <f t="shared" si="1"/>
        <v>20272</v>
      </c>
      <c r="R20" s="60">
        <f t="shared" si="2"/>
        <v>19837</v>
      </c>
      <c r="S20" s="60">
        <f t="shared" si="3"/>
        <v>19729</v>
      </c>
      <c r="T20" s="60">
        <f t="shared" si="4"/>
        <v>19403</v>
      </c>
      <c r="U20" s="60">
        <f t="shared" si="5"/>
        <v>19186</v>
      </c>
      <c r="V20" s="60">
        <f t="shared" si="6"/>
        <v>18751</v>
      </c>
      <c r="W20" s="60">
        <f t="shared" si="7"/>
        <v>18425</v>
      </c>
      <c r="X20" s="60">
        <f t="shared" si="8"/>
        <v>18100</v>
      </c>
    </row>
    <row r="21" spans="1:24" ht="18" customHeight="1" x14ac:dyDescent="0.15">
      <c r="A21" s="53" t="s">
        <v>151</v>
      </c>
      <c r="B21" s="56" t="s">
        <v>495</v>
      </c>
      <c r="C21" s="87" t="s">
        <v>18</v>
      </c>
      <c r="D21" s="79">
        <v>1.5</v>
      </c>
      <c r="E21" s="80" t="s">
        <v>19</v>
      </c>
      <c r="F21" s="79">
        <v>10</v>
      </c>
      <c r="G21" s="80" t="s">
        <v>20</v>
      </c>
      <c r="H21" s="80">
        <v>1</v>
      </c>
      <c r="I21" s="86">
        <f t="shared" si="9"/>
        <v>12.5</v>
      </c>
      <c r="J21" s="59">
        <f>IF(D21='基本（介護無）・単一'!$F$4,'基本（介護無）・単一'!$L$4,IF(D21='基本（介護無）・単一'!$F$5,'基本（介護無）・単一'!$L$5,IF(D21='基本（介護無）・単一'!$F$6,'基本（介護無）・単一'!$L$6,IF(D21='基本（介護無）・単一'!$F$7,'基本（介護無）・単一'!$L$7,IF(D21='基本（介護無）・単一'!$F$8,'基本（介護無）・単一'!$L$8,IF(D21='基本（介護無）・単一'!$F$9,'基本（介護無）・単一'!$L$9,IF(D21='基本（介護無）・単一'!$F$10,'基本（介護無）・単一'!$L$10)))))))</f>
        <v>275</v>
      </c>
      <c r="K21" s="244"/>
      <c r="L21" s="59">
        <f>'③身体介護を伴わない移動支援・複合（夜間早朝＆日中）'!$J$65</f>
        <v>1380</v>
      </c>
      <c r="M21" s="244"/>
      <c r="N21" s="59">
        <f t="shared" si="10"/>
        <v>138</v>
      </c>
      <c r="O21" s="244"/>
      <c r="P21" s="59">
        <f t="shared" si="0"/>
        <v>1897</v>
      </c>
      <c r="Q21" s="60">
        <f t="shared" si="1"/>
        <v>21246</v>
      </c>
      <c r="R21" s="60">
        <f t="shared" si="2"/>
        <v>20791</v>
      </c>
      <c r="S21" s="60">
        <f t="shared" si="3"/>
        <v>20677</v>
      </c>
      <c r="T21" s="60">
        <f t="shared" si="4"/>
        <v>20335</v>
      </c>
      <c r="U21" s="60">
        <f t="shared" si="5"/>
        <v>20108</v>
      </c>
      <c r="V21" s="60">
        <f t="shared" si="6"/>
        <v>19652</v>
      </c>
      <c r="W21" s="60">
        <f t="shared" si="7"/>
        <v>19311</v>
      </c>
      <c r="X21" s="60">
        <f t="shared" si="8"/>
        <v>18970</v>
      </c>
    </row>
    <row r="22" spans="1:24" ht="18" customHeight="1" x14ac:dyDescent="0.15">
      <c r="A22" s="53" t="s">
        <v>158</v>
      </c>
      <c r="B22" s="56" t="s">
        <v>495</v>
      </c>
      <c r="C22" s="87" t="s">
        <v>18</v>
      </c>
      <c r="D22" s="79">
        <v>1.5</v>
      </c>
      <c r="E22" s="80" t="s">
        <v>19</v>
      </c>
      <c r="F22" s="79">
        <v>10</v>
      </c>
      <c r="G22" s="80" t="s">
        <v>20</v>
      </c>
      <c r="H22" s="80">
        <v>1.5</v>
      </c>
      <c r="I22" s="86">
        <f t="shared" si="9"/>
        <v>13</v>
      </c>
      <c r="J22" s="59">
        <f>IF(D22='基本（介護無）・単一'!$F$4,'基本（介護無）・単一'!$L$4,IF(D22='基本（介護無）・単一'!$F$5,'基本（介護無）・単一'!$L$5,IF(D22='基本（介護無）・単一'!$F$6,'基本（介護無）・単一'!$L$6,IF(D22='基本（介護無）・単一'!$F$7,'基本（介護無）・単一'!$L$7,IF(D22='基本（介護無）・単一'!$F$8,'基本（介護無）・単一'!$L$8,IF(D22='基本（介護無）・単一'!$F$9,'基本（介護無）・単一'!$L$9,IF(D22='基本（介護無）・単一'!$F$10,'基本（介護無）・単一'!$L$10)))))))</f>
        <v>275</v>
      </c>
      <c r="K22" s="244"/>
      <c r="L22" s="59">
        <f>'③身体介護を伴わない移動支援・複合（夜間早朝＆日中）'!$J$65</f>
        <v>1380</v>
      </c>
      <c r="M22" s="244"/>
      <c r="N22" s="59">
        <f t="shared" si="10"/>
        <v>207</v>
      </c>
      <c r="O22" s="244"/>
      <c r="P22" s="59">
        <f t="shared" si="0"/>
        <v>1983</v>
      </c>
      <c r="Q22" s="60">
        <f t="shared" si="1"/>
        <v>22209</v>
      </c>
      <c r="R22" s="60">
        <f t="shared" si="2"/>
        <v>21733</v>
      </c>
      <c r="S22" s="60">
        <f t="shared" si="3"/>
        <v>21614</v>
      </c>
      <c r="T22" s="60">
        <f t="shared" si="4"/>
        <v>21257</v>
      </c>
      <c r="U22" s="60">
        <f t="shared" si="5"/>
        <v>21019</v>
      </c>
      <c r="V22" s="60">
        <f t="shared" si="6"/>
        <v>20543</v>
      </c>
      <c r="W22" s="60">
        <f t="shared" si="7"/>
        <v>20186</v>
      </c>
      <c r="X22" s="60">
        <f t="shared" si="8"/>
        <v>19830</v>
      </c>
    </row>
    <row r="23" spans="1:24" ht="18" customHeight="1" x14ac:dyDescent="0.15">
      <c r="A23" s="53" t="s">
        <v>165</v>
      </c>
      <c r="B23" s="56" t="s">
        <v>495</v>
      </c>
      <c r="C23" s="87" t="s">
        <v>18</v>
      </c>
      <c r="D23" s="79">
        <v>1.5</v>
      </c>
      <c r="E23" s="80" t="s">
        <v>19</v>
      </c>
      <c r="F23" s="79">
        <v>10</v>
      </c>
      <c r="G23" s="80" t="s">
        <v>20</v>
      </c>
      <c r="H23" s="80">
        <v>2</v>
      </c>
      <c r="I23" s="86">
        <f t="shared" si="9"/>
        <v>13.5</v>
      </c>
      <c r="J23" s="59">
        <f>IF(D23='基本（介護無）・単一'!$F$4,'基本（介護無）・単一'!$L$4,IF(D23='基本（介護無）・単一'!$F$5,'基本（介護無）・単一'!$L$5,IF(D23='基本（介護無）・単一'!$F$6,'基本（介護無）・単一'!$L$6,IF(D23='基本（介護無）・単一'!$F$7,'基本（介護無）・単一'!$L$7,IF(D23='基本（介護無）・単一'!$F$8,'基本（介護無）・単一'!$L$8,IF(D23='基本（介護無）・単一'!$F$9,'基本（介護無）・単一'!$L$9,IF(D23='基本（介護無）・単一'!$F$10,'基本（介護無）・単一'!$L$10)))))))</f>
        <v>275</v>
      </c>
      <c r="K23" s="244"/>
      <c r="L23" s="59">
        <f>'③身体介護を伴わない移動支援・複合（夜間早朝＆日中）'!$J$65</f>
        <v>1380</v>
      </c>
      <c r="M23" s="244"/>
      <c r="N23" s="59">
        <f t="shared" si="10"/>
        <v>276</v>
      </c>
      <c r="O23" s="244"/>
      <c r="P23" s="59">
        <f t="shared" si="0"/>
        <v>2069</v>
      </c>
      <c r="Q23" s="60">
        <f t="shared" si="1"/>
        <v>23172</v>
      </c>
      <c r="R23" s="60">
        <f t="shared" si="2"/>
        <v>22676</v>
      </c>
      <c r="S23" s="60">
        <f t="shared" si="3"/>
        <v>22552</v>
      </c>
      <c r="T23" s="60">
        <f t="shared" si="4"/>
        <v>22179</v>
      </c>
      <c r="U23" s="60">
        <f t="shared" si="5"/>
        <v>21931</v>
      </c>
      <c r="V23" s="60">
        <f t="shared" si="6"/>
        <v>21434</v>
      </c>
      <c r="W23" s="60">
        <f t="shared" si="7"/>
        <v>21062</v>
      </c>
      <c r="X23" s="60">
        <f t="shared" si="8"/>
        <v>20690</v>
      </c>
    </row>
    <row r="24" spans="1:24" ht="18" customHeight="1" x14ac:dyDescent="0.15">
      <c r="A24" s="53" t="s">
        <v>172</v>
      </c>
      <c r="B24" s="56" t="s">
        <v>495</v>
      </c>
      <c r="C24" s="87" t="s">
        <v>18</v>
      </c>
      <c r="D24" s="79">
        <v>1.5</v>
      </c>
      <c r="E24" s="80" t="s">
        <v>19</v>
      </c>
      <c r="F24" s="79">
        <v>10</v>
      </c>
      <c r="G24" s="80" t="s">
        <v>20</v>
      </c>
      <c r="H24" s="80">
        <v>2.5</v>
      </c>
      <c r="I24" s="86">
        <f t="shared" si="9"/>
        <v>14</v>
      </c>
      <c r="J24" s="59">
        <f>IF(D24='基本（介護無）・単一'!$F$4,'基本（介護無）・単一'!$L$4,IF(D24='基本（介護無）・単一'!$F$5,'基本（介護無）・単一'!$L$5,IF(D24='基本（介護無）・単一'!$F$6,'基本（介護無）・単一'!$L$6,IF(D24='基本（介護無）・単一'!$F$7,'基本（介護無）・単一'!$L$7,IF(D24='基本（介護無）・単一'!$F$8,'基本（介護無）・単一'!$L$8,IF(D24='基本（介護無）・単一'!$F$9,'基本（介護無）・単一'!$L$9,IF(D24='基本（介護無）・単一'!$F$10,'基本（介護無）・単一'!$L$10)))))))</f>
        <v>275</v>
      </c>
      <c r="K24" s="244"/>
      <c r="L24" s="59">
        <f>'③身体介護を伴わない移動支援・複合（夜間早朝＆日中）'!$J$65</f>
        <v>1380</v>
      </c>
      <c r="M24" s="244"/>
      <c r="N24" s="59">
        <f t="shared" si="10"/>
        <v>345</v>
      </c>
      <c r="O24" s="244"/>
      <c r="P24" s="59">
        <f t="shared" si="0"/>
        <v>2155</v>
      </c>
      <c r="Q24" s="60">
        <f t="shared" si="1"/>
        <v>24136</v>
      </c>
      <c r="R24" s="60">
        <f t="shared" si="2"/>
        <v>23618</v>
      </c>
      <c r="S24" s="60">
        <f t="shared" si="3"/>
        <v>23489</v>
      </c>
      <c r="T24" s="60">
        <f t="shared" si="4"/>
        <v>23101</v>
      </c>
      <c r="U24" s="60">
        <f t="shared" si="5"/>
        <v>22843</v>
      </c>
      <c r="V24" s="60">
        <f t="shared" si="6"/>
        <v>22325</v>
      </c>
      <c r="W24" s="60">
        <f t="shared" si="7"/>
        <v>21937</v>
      </c>
      <c r="X24" s="60">
        <f t="shared" si="8"/>
        <v>21550</v>
      </c>
    </row>
    <row r="25" spans="1:24" ht="18" customHeight="1" x14ac:dyDescent="0.15">
      <c r="A25" s="53" t="s">
        <v>178</v>
      </c>
      <c r="B25" s="56" t="s">
        <v>495</v>
      </c>
      <c r="C25" s="87" t="s">
        <v>18</v>
      </c>
      <c r="D25" s="79">
        <v>1.5</v>
      </c>
      <c r="E25" s="80" t="s">
        <v>19</v>
      </c>
      <c r="F25" s="79">
        <v>10</v>
      </c>
      <c r="G25" s="80" t="s">
        <v>20</v>
      </c>
      <c r="H25" s="80">
        <v>3</v>
      </c>
      <c r="I25" s="86">
        <f t="shared" si="9"/>
        <v>14.5</v>
      </c>
      <c r="J25" s="59">
        <f>IF(D25='基本（介護無）・単一'!$F$4,'基本（介護無）・単一'!$L$4,IF(D25='基本（介護無）・単一'!$F$5,'基本（介護無）・単一'!$L$5,IF(D25='基本（介護無）・単一'!$F$6,'基本（介護無）・単一'!$L$6,IF(D25='基本（介護無）・単一'!$F$7,'基本（介護無）・単一'!$L$7,IF(D25='基本（介護無）・単一'!$F$8,'基本（介護無）・単一'!$L$8,IF(D25='基本（介護無）・単一'!$F$9,'基本（介護無）・単一'!$L$9,IF(D25='基本（介護無）・単一'!$F$10,'基本（介護無）・単一'!$L$10)))))))</f>
        <v>275</v>
      </c>
      <c r="K25" s="244"/>
      <c r="L25" s="59">
        <f>'③身体介護を伴わない移動支援・複合（夜間早朝＆日中）'!$J$65</f>
        <v>1380</v>
      </c>
      <c r="M25" s="244"/>
      <c r="N25" s="59">
        <f t="shared" si="10"/>
        <v>414</v>
      </c>
      <c r="O25" s="244"/>
      <c r="P25" s="59">
        <f t="shared" si="0"/>
        <v>2242</v>
      </c>
      <c r="Q25" s="60">
        <f t="shared" si="1"/>
        <v>25110</v>
      </c>
      <c r="R25" s="60">
        <f t="shared" si="2"/>
        <v>24572</v>
      </c>
      <c r="S25" s="60">
        <f t="shared" si="3"/>
        <v>24437</v>
      </c>
      <c r="T25" s="60">
        <f t="shared" si="4"/>
        <v>24034</v>
      </c>
      <c r="U25" s="60">
        <f t="shared" si="5"/>
        <v>23765</v>
      </c>
      <c r="V25" s="60">
        <f t="shared" si="6"/>
        <v>23227</v>
      </c>
      <c r="W25" s="60">
        <f t="shared" si="7"/>
        <v>22823</v>
      </c>
      <c r="X25" s="60">
        <f t="shared" si="8"/>
        <v>22420</v>
      </c>
    </row>
    <row r="26" spans="1:24" ht="18" customHeight="1" x14ac:dyDescent="0.15">
      <c r="A26" s="53" t="s">
        <v>184</v>
      </c>
      <c r="B26" s="56" t="s">
        <v>495</v>
      </c>
      <c r="C26" s="87" t="s">
        <v>18</v>
      </c>
      <c r="D26" s="79">
        <v>1.5</v>
      </c>
      <c r="E26" s="80" t="s">
        <v>19</v>
      </c>
      <c r="F26" s="79">
        <v>10</v>
      </c>
      <c r="G26" s="80" t="s">
        <v>20</v>
      </c>
      <c r="H26" s="80">
        <v>3.5</v>
      </c>
      <c r="I26" s="86">
        <f t="shared" si="9"/>
        <v>15</v>
      </c>
      <c r="J26" s="59">
        <f>IF(D26='基本（介護無）・単一'!$F$4,'基本（介護無）・単一'!$L$4,IF(D26='基本（介護無）・単一'!$F$5,'基本（介護無）・単一'!$L$5,IF(D26='基本（介護無）・単一'!$F$6,'基本（介護無）・単一'!$L$6,IF(D26='基本（介護無）・単一'!$F$7,'基本（介護無）・単一'!$L$7,IF(D26='基本（介護無）・単一'!$F$8,'基本（介護無）・単一'!$L$8,IF(D26='基本（介護無）・単一'!$F$9,'基本（介護無）・単一'!$L$9,IF(D26='基本（介護無）・単一'!$F$10,'基本（介護無）・単一'!$L$10)))))))</f>
        <v>275</v>
      </c>
      <c r="K26" s="244"/>
      <c r="L26" s="59">
        <f>'③身体介護を伴わない移動支援・複合（夜間早朝＆日中）'!$J$65</f>
        <v>1380</v>
      </c>
      <c r="M26" s="244"/>
      <c r="N26" s="59">
        <f t="shared" si="10"/>
        <v>483</v>
      </c>
      <c r="O26" s="244"/>
      <c r="P26" s="59">
        <f t="shared" si="0"/>
        <v>2328</v>
      </c>
      <c r="Q26" s="60">
        <f t="shared" si="1"/>
        <v>26073</v>
      </c>
      <c r="R26" s="60">
        <f t="shared" si="2"/>
        <v>25514</v>
      </c>
      <c r="S26" s="60">
        <f t="shared" si="3"/>
        <v>25375</v>
      </c>
      <c r="T26" s="60">
        <f t="shared" si="4"/>
        <v>24956</v>
      </c>
      <c r="U26" s="60">
        <f t="shared" si="5"/>
        <v>24676</v>
      </c>
      <c r="V26" s="60">
        <f t="shared" si="6"/>
        <v>24118</v>
      </c>
      <c r="W26" s="60">
        <f t="shared" si="7"/>
        <v>23699</v>
      </c>
      <c r="X26" s="60">
        <f t="shared" si="8"/>
        <v>23280</v>
      </c>
    </row>
    <row r="27" spans="1:24" ht="18" customHeight="1" x14ac:dyDescent="0.15">
      <c r="A27" s="53" t="s">
        <v>190</v>
      </c>
      <c r="B27" s="56" t="s">
        <v>495</v>
      </c>
      <c r="C27" s="87" t="s">
        <v>18</v>
      </c>
      <c r="D27" s="79">
        <v>2</v>
      </c>
      <c r="E27" s="80" t="s">
        <v>19</v>
      </c>
      <c r="F27" s="79">
        <v>10</v>
      </c>
      <c r="G27" s="80" t="s">
        <v>20</v>
      </c>
      <c r="H27" s="80">
        <v>0.5</v>
      </c>
      <c r="I27" s="86">
        <f t="shared" si="9"/>
        <v>12.5</v>
      </c>
      <c r="J27" s="59">
        <f>IF(D27='基本（介護無）・単一'!$F$4,'基本（介護無）・単一'!$L$4,IF(D27='基本（介護無）・単一'!$F$5,'基本（介護無）・単一'!$L$5,IF(D27='基本（介護無）・単一'!$F$6,'基本（介護無）・単一'!$L$6,IF(D27='基本（介護無）・単一'!$F$7,'基本（介護無）・単一'!$L$7,IF(D27='基本（介護無）・単一'!$F$8,'基本（介護無）・単一'!$L$8,IF(D27='基本（介護無）・単一'!$F$9,'基本（介護無）・単一'!$L$9,IF(D27='基本（介護無）・単一'!$F$10,'基本（介護無）・単一'!$L$10)))))))</f>
        <v>344</v>
      </c>
      <c r="K27" s="244"/>
      <c r="L27" s="59">
        <f>'③身体介護を伴わない移動支援・複合（夜間早朝＆日中）'!$J$86</f>
        <v>1380</v>
      </c>
      <c r="M27" s="244"/>
      <c r="N27" s="59">
        <f t="shared" ref="N27:N32" si="11">N4</f>
        <v>69</v>
      </c>
      <c r="O27" s="244"/>
      <c r="P27" s="59">
        <f t="shared" si="0"/>
        <v>1896</v>
      </c>
      <c r="Q27" s="60">
        <f t="shared" si="1"/>
        <v>21235</v>
      </c>
      <c r="R27" s="60">
        <f t="shared" si="2"/>
        <v>20780</v>
      </c>
      <c r="S27" s="60">
        <f t="shared" si="3"/>
        <v>20666</v>
      </c>
      <c r="T27" s="60">
        <f t="shared" si="4"/>
        <v>20325</v>
      </c>
      <c r="U27" s="60">
        <f t="shared" si="5"/>
        <v>20097</v>
      </c>
      <c r="V27" s="60">
        <f t="shared" si="6"/>
        <v>19642</v>
      </c>
      <c r="W27" s="60">
        <f t="shared" si="7"/>
        <v>19301</v>
      </c>
      <c r="X27" s="60">
        <f t="shared" si="8"/>
        <v>18960</v>
      </c>
    </row>
    <row r="28" spans="1:24" ht="18" customHeight="1" x14ac:dyDescent="0.15">
      <c r="A28" s="53" t="s">
        <v>196</v>
      </c>
      <c r="B28" s="56" t="s">
        <v>495</v>
      </c>
      <c r="C28" s="87" t="s">
        <v>18</v>
      </c>
      <c r="D28" s="79">
        <v>2</v>
      </c>
      <c r="E28" s="80" t="s">
        <v>19</v>
      </c>
      <c r="F28" s="79">
        <v>10</v>
      </c>
      <c r="G28" s="80" t="s">
        <v>20</v>
      </c>
      <c r="H28" s="80">
        <v>1</v>
      </c>
      <c r="I28" s="86">
        <f t="shared" si="9"/>
        <v>13</v>
      </c>
      <c r="J28" s="59">
        <f>IF(D28='基本（介護無）・単一'!$F$4,'基本（介護無）・単一'!$L$4,IF(D28='基本（介護無）・単一'!$F$5,'基本（介護無）・単一'!$L$5,IF(D28='基本（介護無）・単一'!$F$6,'基本（介護無）・単一'!$L$6,IF(D28='基本（介護無）・単一'!$F$7,'基本（介護無）・単一'!$L$7,IF(D28='基本（介護無）・単一'!$F$8,'基本（介護無）・単一'!$L$8,IF(D28='基本（介護無）・単一'!$F$9,'基本（介護無）・単一'!$L$9,IF(D28='基本（介護無）・単一'!$F$10,'基本（介護無）・単一'!$L$10)))))))</f>
        <v>344</v>
      </c>
      <c r="K28" s="244"/>
      <c r="L28" s="59">
        <f>'③身体介護を伴わない移動支援・複合（夜間早朝＆日中）'!$J$86</f>
        <v>1380</v>
      </c>
      <c r="M28" s="244"/>
      <c r="N28" s="59">
        <f t="shared" si="11"/>
        <v>138</v>
      </c>
      <c r="O28" s="244"/>
      <c r="P28" s="59">
        <f t="shared" si="0"/>
        <v>1983</v>
      </c>
      <c r="Q28" s="60">
        <f t="shared" si="1"/>
        <v>22209</v>
      </c>
      <c r="R28" s="60">
        <f t="shared" si="2"/>
        <v>21733</v>
      </c>
      <c r="S28" s="60">
        <f t="shared" si="3"/>
        <v>21614</v>
      </c>
      <c r="T28" s="60">
        <f t="shared" si="4"/>
        <v>21257</v>
      </c>
      <c r="U28" s="60">
        <f t="shared" si="5"/>
        <v>21019</v>
      </c>
      <c r="V28" s="60">
        <f t="shared" si="6"/>
        <v>20543</v>
      </c>
      <c r="W28" s="60">
        <f t="shared" si="7"/>
        <v>20186</v>
      </c>
      <c r="X28" s="60">
        <f t="shared" si="8"/>
        <v>19830</v>
      </c>
    </row>
    <row r="29" spans="1:24" ht="18" customHeight="1" x14ac:dyDescent="0.15">
      <c r="A29" s="53" t="s">
        <v>202</v>
      </c>
      <c r="B29" s="56" t="s">
        <v>495</v>
      </c>
      <c r="C29" s="87" t="s">
        <v>18</v>
      </c>
      <c r="D29" s="79">
        <v>2</v>
      </c>
      <c r="E29" s="80" t="s">
        <v>19</v>
      </c>
      <c r="F29" s="79">
        <v>10</v>
      </c>
      <c r="G29" s="80" t="s">
        <v>20</v>
      </c>
      <c r="H29" s="80">
        <v>1.5</v>
      </c>
      <c r="I29" s="86">
        <f t="shared" si="9"/>
        <v>13.5</v>
      </c>
      <c r="J29" s="59">
        <f>IF(D29='基本（介護無）・単一'!$F$4,'基本（介護無）・単一'!$L$4,IF(D29='基本（介護無）・単一'!$F$5,'基本（介護無）・単一'!$L$5,IF(D29='基本（介護無）・単一'!$F$6,'基本（介護無）・単一'!$L$6,IF(D29='基本（介護無）・単一'!$F$7,'基本（介護無）・単一'!$L$7,IF(D29='基本（介護無）・単一'!$F$8,'基本（介護無）・単一'!$L$8,IF(D29='基本（介護無）・単一'!$F$9,'基本（介護無）・単一'!$L$9,IF(D29='基本（介護無）・単一'!$F$10,'基本（介護無）・単一'!$L$10)))))))</f>
        <v>344</v>
      </c>
      <c r="K29" s="244"/>
      <c r="L29" s="59">
        <f>'③身体介護を伴わない移動支援・複合（夜間早朝＆日中）'!$J$86</f>
        <v>1380</v>
      </c>
      <c r="M29" s="244"/>
      <c r="N29" s="59">
        <f t="shared" si="11"/>
        <v>207</v>
      </c>
      <c r="O29" s="244"/>
      <c r="P29" s="59">
        <f t="shared" si="0"/>
        <v>2069</v>
      </c>
      <c r="Q29" s="60">
        <f t="shared" si="1"/>
        <v>23172</v>
      </c>
      <c r="R29" s="60">
        <f t="shared" si="2"/>
        <v>22676</v>
      </c>
      <c r="S29" s="60">
        <f t="shared" si="3"/>
        <v>22552</v>
      </c>
      <c r="T29" s="60">
        <f t="shared" si="4"/>
        <v>22179</v>
      </c>
      <c r="U29" s="60">
        <f t="shared" si="5"/>
        <v>21931</v>
      </c>
      <c r="V29" s="60">
        <f t="shared" si="6"/>
        <v>21434</v>
      </c>
      <c r="W29" s="60">
        <f t="shared" si="7"/>
        <v>21062</v>
      </c>
      <c r="X29" s="60">
        <f t="shared" si="8"/>
        <v>20690</v>
      </c>
    </row>
    <row r="30" spans="1:24" ht="18" customHeight="1" x14ac:dyDescent="0.15">
      <c r="A30" s="53" t="s">
        <v>209</v>
      </c>
      <c r="B30" s="56" t="s">
        <v>495</v>
      </c>
      <c r="C30" s="87" t="s">
        <v>18</v>
      </c>
      <c r="D30" s="79">
        <v>2</v>
      </c>
      <c r="E30" s="80" t="s">
        <v>19</v>
      </c>
      <c r="F30" s="79">
        <v>10</v>
      </c>
      <c r="G30" s="80" t="s">
        <v>20</v>
      </c>
      <c r="H30" s="80">
        <v>2</v>
      </c>
      <c r="I30" s="86">
        <f t="shared" si="9"/>
        <v>14</v>
      </c>
      <c r="J30" s="59">
        <f>IF(D30='基本（介護無）・単一'!$F$4,'基本（介護無）・単一'!$L$4,IF(D30='基本（介護無）・単一'!$F$5,'基本（介護無）・単一'!$L$5,IF(D30='基本（介護無）・単一'!$F$6,'基本（介護無）・単一'!$L$6,IF(D30='基本（介護無）・単一'!$F$7,'基本（介護無）・単一'!$L$7,IF(D30='基本（介護無）・単一'!$F$8,'基本（介護無）・単一'!$L$8,IF(D30='基本（介護無）・単一'!$F$9,'基本（介護無）・単一'!$L$9,IF(D30='基本（介護無）・単一'!$F$10,'基本（介護無）・単一'!$L$10)))))))</f>
        <v>344</v>
      </c>
      <c r="K30" s="244"/>
      <c r="L30" s="59">
        <f>'③身体介護を伴わない移動支援・複合（夜間早朝＆日中）'!$J$86</f>
        <v>1380</v>
      </c>
      <c r="M30" s="244"/>
      <c r="N30" s="59">
        <f t="shared" si="11"/>
        <v>276</v>
      </c>
      <c r="O30" s="244"/>
      <c r="P30" s="59">
        <f t="shared" si="0"/>
        <v>2155</v>
      </c>
      <c r="Q30" s="60">
        <f t="shared" si="1"/>
        <v>24136</v>
      </c>
      <c r="R30" s="60">
        <f t="shared" si="2"/>
        <v>23618</v>
      </c>
      <c r="S30" s="60">
        <f t="shared" si="3"/>
        <v>23489</v>
      </c>
      <c r="T30" s="60">
        <f t="shared" si="4"/>
        <v>23101</v>
      </c>
      <c r="U30" s="60">
        <f t="shared" si="5"/>
        <v>22843</v>
      </c>
      <c r="V30" s="60">
        <f t="shared" si="6"/>
        <v>22325</v>
      </c>
      <c r="W30" s="60">
        <f t="shared" si="7"/>
        <v>21937</v>
      </c>
      <c r="X30" s="60">
        <f t="shared" si="8"/>
        <v>21550</v>
      </c>
    </row>
    <row r="31" spans="1:24" ht="18" customHeight="1" x14ac:dyDescent="0.15">
      <c r="A31" s="53" t="s">
        <v>214</v>
      </c>
      <c r="B31" s="56" t="s">
        <v>495</v>
      </c>
      <c r="C31" s="87" t="s">
        <v>18</v>
      </c>
      <c r="D31" s="79">
        <v>2</v>
      </c>
      <c r="E31" s="80" t="s">
        <v>19</v>
      </c>
      <c r="F31" s="79">
        <v>10</v>
      </c>
      <c r="G31" s="80" t="s">
        <v>20</v>
      </c>
      <c r="H31" s="80">
        <v>2.5</v>
      </c>
      <c r="I31" s="86">
        <f t="shared" si="9"/>
        <v>14.5</v>
      </c>
      <c r="J31" s="59">
        <f>IF(D31='基本（介護無）・単一'!$F$4,'基本（介護無）・単一'!$L$4,IF(D31='基本（介護無）・単一'!$F$5,'基本（介護無）・単一'!$L$5,IF(D31='基本（介護無）・単一'!$F$6,'基本（介護無）・単一'!$L$6,IF(D31='基本（介護無）・単一'!$F$7,'基本（介護無）・単一'!$L$7,IF(D31='基本（介護無）・単一'!$F$8,'基本（介護無）・単一'!$L$8,IF(D31='基本（介護無）・単一'!$F$9,'基本（介護無）・単一'!$L$9,IF(D31='基本（介護無）・単一'!$F$10,'基本（介護無）・単一'!$L$10)))))))</f>
        <v>344</v>
      </c>
      <c r="K31" s="244"/>
      <c r="L31" s="59">
        <f>'③身体介護を伴わない移動支援・複合（夜間早朝＆日中）'!$J$86</f>
        <v>1380</v>
      </c>
      <c r="M31" s="244"/>
      <c r="N31" s="59">
        <f t="shared" si="11"/>
        <v>345</v>
      </c>
      <c r="O31" s="244"/>
      <c r="P31" s="59">
        <f t="shared" si="0"/>
        <v>2241</v>
      </c>
      <c r="Q31" s="60">
        <f t="shared" si="1"/>
        <v>25099</v>
      </c>
      <c r="R31" s="60">
        <f t="shared" si="2"/>
        <v>24561</v>
      </c>
      <c r="S31" s="60">
        <f t="shared" si="3"/>
        <v>24426</v>
      </c>
      <c r="T31" s="60">
        <f t="shared" si="4"/>
        <v>24023</v>
      </c>
      <c r="U31" s="60">
        <f t="shared" si="5"/>
        <v>23754</v>
      </c>
      <c r="V31" s="60">
        <f t="shared" si="6"/>
        <v>23216</v>
      </c>
      <c r="W31" s="60">
        <f t="shared" si="7"/>
        <v>22813</v>
      </c>
      <c r="X31" s="60">
        <f t="shared" si="8"/>
        <v>22410</v>
      </c>
    </row>
    <row r="32" spans="1:24" ht="18" customHeight="1" x14ac:dyDescent="0.15">
      <c r="A32" s="53" t="s">
        <v>219</v>
      </c>
      <c r="B32" s="56" t="s">
        <v>495</v>
      </c>
      <c r="C32" s="87" t="s">
        <v>18</v>
      </c>
      <c r="D32" s="79">
        <v>2</v>
      </c>
      <c r="E32" s="80" t="s">
        <v>19</v>
      </c>
      <c r="F32" s="79">
        <v>10</v>
      </c>
      <c r="G32" s="80" t="s">
        <v>20</v>
      </c>
      <c r="H32" s="80">
        <v>3</v>
      </c>
      <c r="I32" s="86">
        <f t="shared" si="9"/>
        <v>15</v>
      </c>
      <c r="J32" s="59">
        <f>IF(D32='基本（介護無）・単一'!$F$4,'基本（介護無）・単一'!$L$4,IF(D32='基本（介護無）・単一'!$F$5,'基本（介護無）・単一'!$L$5,IF(D32='基本（介護無）・単一'!$F$6,'基本（介護無）・単一'!$L$6,IF(D32='基本（介護無）・単一'!$F$7,'基本（介護無）・単一'!$L$7,IF(D32='基本（介護無）・単一'!$F$8,'基本（介護無）・単一'!$L$8,IF(D32='基本（介護無）・単一'!$F$9,'基本（介護無）・単一'!$L$9,IF(D32='基本（介護無）・単一'!$F$10,'基本（介護無）・単一'!$L$10)))))))</f>
        <v>344</v>
      </c>
      <c r="K32" s="244"/>
      <c r="L32" s="59">
        <f>'③身体介護を伴わない移動支援・複合（夜間早朝＆日中）'!$J$86</f>
        <v>1380</v>
      </c>
      <c r="M32" s="244"/>
      <c r="N32" s="59">
        <f t="shared" si="11"/>
        <v>414</v>
      </c>
      <c r="O32" s="244"/>
      <c r="P32" s="59">
        <f t="shared" si="0"/>
        <v>2328</v>
      </c>
      <c r="Q32" s="60">
        <f t="shared" si="1"/>
        <v>26073</v>
      </c>
      <c r="R32" s="60">
        <f t="shared" si="2"/>
        <v>25514</v>
      </c>
      <c r="S32" s="60">
        <f t="shared" si="3"/>
        <v>25375</v>
      </c>
      <c r="T32" s="60">
        <f t="shared" si="4"/>
        <v>24956</v>
      </c>
      <c r="U32" s="60">
        <f t="shared" si="5"/>
        <v>24676</v>
      </c>
      <c r="V32" s="60">
        <f t="shared" si="6"/>
        <v>24118</v>
      </c>
      <c r="W32" s="60">
        <f t="shared" si="7"/>
        <v>23699</v>
      </c>
      <c r="X32" s="60">
        <f t="shared" si="8"/>
        <v>23280</v>
      </c>
    </row>
  </sheetData>
  <sheetProtection algorithmName="SHA-512" hashValue="LHPXuyk/gEQYWz4Jr0lf6cEuQwkHTkvjG/Kbof4DyAEBHUOwBXy+B+notqXdP43gNZvzTOBrqqr9gaoAQaKgcQ==" saltValue="mmlK5SeO/FzyRJsRxr+auQ==" spinCount="100000" sheet="1" objects="1" scenarios="1"/>
  <autoFilter ref="A1:X3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3">
    <mergeCell ref="B1:H3"/>
    <mergeCell ref="P1:P3"/>
    <mergeCell ref="Q1:X1"/>
    <mergeCell ref="I1:I3"/>
    <mergeCell ref="J1:J3"/>
    <mergeCell ref="K1:K3"/>
    <mergeCell ref="L1:L3"/>
    <mergeCell ref="M1:M3"/>
    <mergeCell ref="K4:K32"/>
    <mergeCell ref="M4:M32"/>
    <mergeCell ref="O4:O32"/>
    <mergeCell ref="N1:N3"/>
    <mergeCell ref="O1:O3"/>
  </mergeCells>
  <phoneticPr fontId="6"/>
  <printOptions horizontalCentered="1"/>
  <pageMargins left="0.19685039370078741" right="0.19685039370078741" top="0.59055118110236227" bottom="0.59055118110236227" header="0.39370078740157483" footer="0.19685039370078741"/>
  <pageSetup paperSize="9" scale="66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view="pageBreakPreview" topLeftCell="B1" zoomScaleNormal="100" zoomScaleSheetLayoutView="100" workbookViewId="0">
      <selection activeCell="P126" sqref="P125:P126"/>
    </sheetView>
  </sheetViews>
  <sheetFormatPr defaultColWidth="2.625" defaultRowHeight="18" customHeight="1" outlineLevelCol="1" x14ac:dyDescent="0.15"/>
  <cols>
    <col min="1" max="1" width="24.125" style="38" hidden="1" customWidth="1" outlineLevel="1"/>
    <col min="2" max="2" width="5" style="38" bestFit="1" customWidth="1" collapsed="1"/>
    <col min="3" max="3" width="5" style="38" bestFit="1" customWidth="1"/>
    <col min="4" max="4" width="5.875" style="38" bestFit="1" customWidth="1"/>
    <col min="5" max="8" width="5" style="38" bestFit="1" customWidth="1"/>
    <col min="9" max="9" width="6.75" style="38" bestFit="1" customWidth="1"/>
    <col min="10" max="10" width="8" style="38" hidden="1" customWidth="1" outlineLevel="1"/>
    <col min="11" max="11" width="6.625" style="38" hidden="1" customWidth="1" outlineLevel="1"/>
    <col min="12" max="12" width="9.75" style="38" hidden="1" customWidth="1" outlineLevel="1"/>
    <col min="13" max="13" width="6.625" style="38" hidden="1" customWidth="1" outlineLevel="1"/>
    <col min="14" max="14" width="8.5" style="38" hidden="1" customWidth="1" outlineLevel="1"/>
    <col min="15" max="15" width="6.625" style="38" hidden="1" customWidth="1" outlineLevel="1"/>
    <col min="16" max="16" width="8.375" style="38" bestFit="1" customWidth="1" collapsed="1"/>
    <col min="17" max="24" width="10.75" style="38" customWidth="1"/>
    <col min="25" max="16384" width="2.625" style="38"/>
  </cols>
  <sheetData>
    <row r="1" spans="1:24" ht="18" customHeight="1" x14ac:dyDescent="0.15">
      <c r="A1" s="53"/>
      <c r="B1" s="271" t="s">
        <v>482</v>
      </c>
      <c r="C1" s="272"/>
      <c r="D1" s="272"/>
      <c r="E1" s="272"/>
      <c r="F1" s="272"/>
      <c r="G1" s="272"/>
      <c r="H1" s="273"/>
      <c r="I1" s="278" t="s">
        <v>506</v>
      </c>
      <c r="J1" s="269" t="s">
        <v>483</v>
      </c>
      <c r="K1" s="247" t="s">
        <v>484</v>
      </c>
      <c r="L1" s="253" t="s">
        <v>483</v>
      </c>
      <c r="M1" s="247" t="s">
        <v>484</v>
      </c>
      <c r="N1" s="253" t="s">
        <v>483</v>
      </c>
      <c r="O1" s="247" t="s">
        <v>484</v>
      </c>
      <c r="P1" s="245" t="s">
        <v>485</v>
      </c>
      <c r="Q1" s="243" t="s">
        <v>486</v>
      </c>
      <c r="R1" s="243"/>
      <c r="S1" s="243"/>
      <c r="T1" s="243"/>
      <c r="U1" s="243"/>
      <c r="V1" s="243"/>
      <c r="W1" s="243"/>
      <c r="X1" s="243"/>
    </row>
    <row r="2" spans="1:24" ht="18" customHeight="1" x14ac:dyDescent="0.15">
      <c r="A2" s="53"/>
      <c r="B2" s="274"/>
      <c r="C2" s="263"/>
      <c r="D2" s="263"/>
      <c r="E2" s="263"/>
      <c r="F2" s="263"/>
      <c r="G2" s="263"/>
      <c r="H2" s="263"/>
      <c r="I2" s="279"/>
      <c r="J2" s="269"/>
      <c r="K2" s="247"/>
      <c r="L2" s="253"/>
      <c r="M2" s="247"/>
      <c r="N2" s="253"/>
      <c r="O2" s="247"/>
      <c r="P2" s="245"/>
      <c r="Q2" s="54" t="s">
        <v>487</v>
      </c>
      <c r="R2" s="54" t="s">
        <v>488</v>
      </c>
      <c r="S2" s="54" t="s">
        <v>489</v>
      </c>
      <c r="T2" s="54" t="s">
        <v>490</v>
      </c>
      <c r="U2" s="54" t="s">
        <v>491</v>
      </c>
      <c r="V2" s="54" t="s">
        <v>492</v>
      </c>
      <c r="W2" s="54" t="s">
        <v>493</v>
      </c>
      <c r="X2" s="54" t="s">
        <v>494</v>
      </c>
    </row>
    <row r="3" spans="1:24" ht="18" customHeight="1" x14ac:dyDescent="0.15">
      <c r="A3" s="53"/>
      <c r="B3" s="275"/>
      <c r="C3" s="276"/>
      <c r="D3" s="276"/>
      <c r="E3" s="276"/>
      <c r="F3" s="276"/>
      <c r="G3" s="276"/>
      <c r="H3" s="277"/>
      <c r="I3" s="280"/>
      <c r="J3" s="281"/>
      <c r="K3" s="248"/>
      <c r="L3" s="254"/>
      <c r="M3" s="248"/>
      <c r="N3" s="254"/>
      <c r="O3" s="248"/>
      <c r="P3" s="245"/>
      <c r="Q3" s="55">
        <v>11.2</v>
      </c>
      <c r="R3" s="55">
        <v>10.96</v>
      </c>
      <c r="S3" s="55">
        <v>10.9</v>
      </c>
      <c r="T3" s="55">
        <v>10.72</v>
      </c>
      <c r="U3" s="55">
        <v>10.6</v>
      </c>
      <c r="V3" s="55">
        <v>10.36</v>
      </c>
      <c r="W3" s="55">
        <v>10.18</v>
      </c>
      <c r="X3" s="55">
        <v>10</v>
      </c>
    </row>
    <row r="4" spans="1:24" ht="18" customHeight="1" x14ac:dyDescent="0.15">
      <c r="A4" s="53" t="s">
        <v>21</v>
      </c>
      <c r="B4" s="72" t="s">
        <v>11</v>
      </c>
      <c r="C4" s="73" t="s">
        <v>19</v>
      </c>
      <c r="D4" s="74">
        <v>0.5</v>
      </c>
      <c r="E4" s="75" t="s">
        <v>22</v>
      </c>
      <c r="F4" s="76">
        <v>4</v>
      </c>
      <c r="G4" s="77" t="s">
        <v>13</v>
      </c>
      <c r="H4" s="76">
        <v>0.5</v>
      </c>
      <c r="I4" s="78">
        <f>D4+F4+H4</f>
        <v>5</v>
      </c>
      <c r="J4" s="59">
        <f>IF(D4='基本（介護無）・単一'!$F$4,'基本（介護無）・単一'!$L$4,IF(D4='基本（介護無）・単一'!$F$5,'基本（介護無）・単一'!$L$5,IF(D4='基本（介護無）・単一'!$F$6,'基本（介護無）・単一'!$L$6,IF(D4='基本（介護無）・単一'!$F$7,'基本（介護無）・単一'!$L$7,IF(D4='基本（介護無）・単一'!$F$8,'基本（介護無）・単一'!$L$8,IF(D4='基本（介護無）・単一'!$F$9,'基本（介護無）・単一'!$L$9,IF(D4='基本（介護無）・単一'!$F$10,'基本（介護無）・単一'!$L$10)))))))</f>
        <v>106</v>
      </c>
      <c r="K4" s="244">
        <v>0</v>
      </c>
      <c r="L4" s="59">
        <f>'④身体介護を伴わない移動支援・複合（日中＆夜間早朝）'!$J$11</f>
        <v>583</v>
      </c>
      <c r="M4" s="244">
        <v>0.25</v>
      </c>
      <c r="N4" s="59">
        <f>'⑤身体介護を伴わない移動支援・複合（夜間早朝＆深夜）'!J44</f>
        <v>69</v>
      </c>
      <c r="O4" s="244">
        <v>0.5</v>
      </c>
      <c r="P4" s="59">
        <f t="shared" ref="P4:P35" si="0">ROUND(J4*(1+$K$4),0)+ROUND(L4*(1+$M$4),0)+ROUND(N4*(1+$O$4),0)</f>
        <v>939</v>
      </c>
      <c r="Q4" s="60">
        <f t="shared" ref="Q4:Q67" si="1">ROUNDDOWN($P4*Q$3,0)</f>
        <v>10516</v>
      </c>
      <c r="R4" s="60">
        <f t="shared" ref="R4:R67" si="2">ROUNDDOWN($P4*R$3,0)</f>
        <v>10291</v>
      </c>
      <c r="S4" s="60">
        <f t="shared" ref="S4:S67" si="3">ROUNDDOWN($P4*S$3,0)</f>
        <v>10235</v>
      </c>
      <c r="T4" s="60">
        <f t="shared" ref="T4:T67" si="4">ROUNDDOWN($P4*T$3,0)</f>
        <v>10066</v>
      </c>
      <c r="U4" s="60">
        <f t="shared" ref="U4:U67" si="5">ROUNDDOWN($P4*U$3,0)</f>
        <v>9953</v>
      </c>
      <c r="V4" s="60">
        <f t="shared" ref="V4:V67" si="6">ROUNDDOWN($P4*V$3,0)</f>
        <v>9728</v>
      </c>
      <c r="W4" s="60">
        <f t="shared" ref="W4:W67" si="7">ROUNDDOWN($P4*W$3,0)</f>
        <v>9559</v>
      </c>
      <c r="X4" s="60">
        <f t="shared" ref="X4:X67" si="8">ROUNDDOWN($P4*X$3,0)</f>
        <v>9390</v>
      </c>
    </row>
    <row r="5" spans="1:24" ht="18" customHeight="1" x14ac:dyDescent="0.15">
      <c r="A5" s="53" t="s">
        <v>29</v>
      </c>
      <c r="B5" s="56" t="s">
        <v>11</v>
      </c>
      <c r="C5" s="57" t="s">
        <v>19</v>
      </c>
      <c r="D5" s="61">
        <v>0.5</v>
      </c>
      <c r="E5" s="62" t="s">
        <v>22</v>
      </c>
      <c r="F5" s="79">
        <v>4</v>
      </c>
      <c r="G5" s="80" t="s">
        <v>13</v>
      </c>
      <c r="H5" s="79">
        <v>1</v>
      </c>
      <c r="I5" s="78">
        <f t="shared" ref="I5:I68" si="9">D5+F5+H5</f>
        <v>5.5</v>
      </c>
      <c r="J5" s="59">
        <f>IF(D5='基本（介護無）・単一'!$F$4,'基本（介護無）・単一'!$L$4,IF(D5='基本（介護無）・単一'!$F$5,'基本（介護無）・単一'!$L$5,IF(D5='基本（介護無）・単一'!$F$6,'基本（介護無）・単一'!$L$6,IF(D5='基本（介護無）・単一'!$F$7,'基本（介護無）・単一'!$L$7,IF(D5='基本（介護無）・単一'!$F$8,'基本（介護無）・単一'!$L$8,IF(D5='基本（介護無）・単一'!$F$9,'基本（介護無）・単一'!$L$9,IF(D5='基本（介護無）・単一'!$F$10,'基本（介護無）・単一'!$L$10)))))))</f>
        <v>106</v>
      </c>
      <c r="K5" s="244"/>
      <c r="L5" s="59">
        <f>'④身体介護を伴わない移動支援・複合（日中＆夜間早朝）'!$J$11</f>
        <v>583</v>
      </c>
      <c r="M5" s="244"/>
      <c r="N5" s="59">
        <f>'⑤身体介護を伴わない移動支援・複合（夜間早朝＆深夜）'!J45</f>
        <v>138</v>
      </c>
      <c r="O5" s="244"/>
      <c r="P5" s="59">
        <f t="shared" si="0"/>
        <v>1042</v>
      </c>
      <c r="Q5" s="60">
        <f t="shared" si="1"/>
        <v>11670</v>
      </c>
      <c r="R5" s="60">
        <f t="shared" si="2"/>
        <v>11420</v>
      </c>
      <c r="S5" s="60">
        <f t="shared" si="3"/>
        <v>11357</v>
      </c>
      <c r="T5" s="60">
        <f t="shared" si="4"/>
        <v>11170</v>
      </c>
      <c r="U5" s="60">
        <f t="shared" si="5"/>
        <v>11045</v>
      </c>
      <c r="V5" s="60">
        <f t="shared" si="6"/>
        <v>10795</v>
      </c>
      <c r="W5" s="60">
        <f t="shared" si="7"/>
        <v>10607</v>
      </c>
      <c r="X5" s="60">
        <f t="shared" si="8"/>
        <v>10420</v>
      </c>
    </row>
    <row r="6" spans="1:24" ht="18" customHeight="1" x14ac:dyDescent="0.15">
      <c r="A6" s="53" t="s">
        <v>38</v>
      </c>
      <c r="B6" s="56" t="s">
        <v>11</v>
      </c>
      <c r="C6" s="57" t="s">
        <v>19</v>
      </c>
      <c r="D6" s="61">
        <v>0.5</v>
      </c>
      <c r="E6" s="62" t="s">
        <v>22</v>
      </c>
      <c r="F6" s="79">
        <v>4</v>
      </c>
      <c r="G6" s="80" t="s">
        <v>13</v>
      </c>
      <c r="H6" s="79">
        <v>1.5</v>
      </c>
      <c r="I6" s="78">
        <f t="shared" si="9"/>
        <v>6</v>
      </c>
      <c r="J6" s="59">
        <f>IF(D6='基本（介護無）・単一'!$F$4,'基本（介護無）・単一'!$L$4,IF(D6='基本（介護無）・単一'!$F$5,'基本（介護無）・単一'!$L$5,IF(D6='基本（介護無）・単一'!$F$6,'基本（介護無）・単一'!$L$6,IF(D6='基本（介護無）・単一'!$F$7,'基本（介護無）・単一'!$L$7,IF(D6='基本（介護無）・単一'!$F$8,'基本（介護無）・単一'!$L$8,IF(D6='基本（介護無）・単一'!$F$9,'基本（介護無）・単一'!$L$9,IF(D6='基本（介護無）・単一'!$F$10,'基本（介護無）・単一'!$L$10)))))))</f>
        <v>106</v>
      </c>
      <c r="K6" s="244"/>
      <c r="L6" s="59">
        <f>'④身体介護を伴わない移動支援・複合（日中＆夜間早朝）'!$J$11</f>
        <v>583</v>
      </c>
      <c r="M6" s="244"/>
      <c r="N6" s="59">
        <f>'⑤身体介護を伴わない移動支援・複合（夜間早朝＆深夜）'!J46</f>
        <v>207</v>
      </c>
      <c r="O6" s="244"/>
      <c r="P6" s="59">
        <f t="shared" si="0"/>
        <v>1146</v>
      </c>
      <c r="Q6" s="60">
        <f t="shared" si="1"/>
        <v>12835</v>
      </c>
      <c r="R6" s="60">
        <f t="shared" si="2"/>
        <v>12560</v>
      </c>
      <c r="S6" s="60">
        <f t="shared" si="3"/>
        <v>12491</v>
      </c>
      <c r="T6" s="60">
        <f t="shared" si="4"/>
        <v>12285</v>
      </c>
      <c r="U6" s="60">
        <f t="shared" si="5"/>
        <v>12147</v>
      </c>
      <c r="V6" s="60">
        <f t="shared" si="6"/>
        <v>11872</v>
      </c>
      <c r="W6" s="60">
        <f t="shared" si="7"/>
        <v>11666</v>
      </c>
      <c r="X6" s="60">
        <f t="shared" si="8"/>
        <v>11460</v>
      </c>
    </row>
    <row r="7" spans="1:24" ht="18" customHeight="1" x14ac:dyDescent="0.15">
      <c r="A7" s="53" t="s">
        <v>48</v>
      </c>
      <c r="B7" s="56" t="s">
        <v>11</v>
      </c>
      <c r="C7" s="57" t="s">
        <v>19</v>
      </c>
      <c r="D7" s="61">
        <v>0.5</v>
      </c>
      <c r="E7" s="62" t="s">
        <v>22</v>
      </c>
      <c r="F7" s="79">
        <v>4</v>
      </c>
      <c r="G7" s="80" t="s">
        <v>13</v>
      </c>
      <c r="H7" s="79">
        <v>2</v>
      </c>
      <c r="I7" s="78">
        <f t="shared" si="9"/>
        <v>6.5</v>
      </c>
      <c r="J7" s="59">
        <f>IF(D7='基本（介護無）・単一'!$F$4,'基本（介護無）・単一'!$L$4,IF(D7='基本（介護無）・単一'!$F$5,'基本（介護無）・単一'!$L$5,IF(D7='基本（介護無）・単一'!$F$6,'基本（介護無）・単一'!$L$6,IF(D7='基本（介護無）・単一'!$F$7,'基本（介護無）・単一'!$L$7,IF(D7='基本（介護無）・単一'!$F$8,'基本（介護無）・単一'!$L$8,IF(D7='基本（介護無）・単一'!$F$9,'基本（介護無）・単一'!$L$9,IF(D7='基本（介護無）・単一'!$F$10,'基本（介護無）・単一'!$L$10)))))))</f>
        <v>106</v>
      </c>
      <c r="K7" s="244"/>
      <c r="L7" s="59">
        <f>'④身体介護を伴わない移動支援・複合（日中＆夜間早朝）'!$J$11</f>
        <v>583</v>
      </c>
      <c r="M7" s="244"/>
      <c r="N7" s="59">
        <f>'⑤身体介護を伴わない移動支援・複合（夜間早朝＆深夜）'!J47</f>
        <v>276</v>
      </c>
      <c r="O7" s="244"/>
      <c r="P7" s="59">
        <f t="shared" si="0"/>
        <v>1249</v>
      </c>
      <c r="Q7" s="60">
        <f t="shared" si="1"/>
        <v>13988</v>
      </c>
      <c r="R7" s="60">
        <f t="shared" si="2"/>
        <v>13689</v>
      </c>
      <c r="S7" s="60">
        <f t="shared" si="3"/>
        <v>13614</v>
      </c>
      <c r="T7" s="60">
        <f t="shared" si="4"/>
        <v>13389</v>
      </c>
      <c r="U7" s="60">
        <f t="shared" si="5"/>
        <v>13239</v>
      </c>
      <c r="V7" s="60">
        <f t="shared" si="6"/>
        <v>12939</v>
      </c>
      <c r="W7" s="60">
        <f t="shared" si="7"/>
        <v>12714</v>
      </c>
      <c r="X7" s="60">
        <f t="shared" si="8"/>
        <v>12490</v>
      </c>
    </row>
    <row r="8" spans="1:24" ht="18" customHeight="1" x14ac:dyDescent="0.15">
      <c r="A8" s="53" t="s">
        <v>55</v>
      </c>
      <c r="B8" s="56" t="s">
        <v>11</v>
      </c>
      <c r="C8" s="57" t="s">
        <v>19</v>
      </c>
      <c r="D8" s="61">
        <v>0.5</v>
      </c>
      <c r="E8" s="62" t="s">
        <v>22</v>
      </c>
      <c r="F8" s="79">
        <v>4</v>
      </c>
      <c r="G8" s="80" t="s">
        <v>13</v>
      </c>
      <c r="H8" s="79">
        <v>2.5</v>
      </c>
      <c r="I8" s="78">
        <f t="shared" si="9"/>
        <v>7</v>
      </c>
      <c r="J8" s="59">
        <f>IF(D8='基本（介護無）・単一'!$F$4,'基本（介護無）・単一'!$L$4,IF(D8='基本（介護無）・単一'!$F$5,'基本（介護無）・単一'!$L$5,IF(D8='基本（介護無）・単一'!$F$6,'基本（介護無）・単一'!$L$6,IF(D8='基本（介護無）・単一'!$F$7,'基本（介護無）・単一'!$L$7,IF(D8='基本（介護無）・単一'!$F$8,'基本（介護無）・単一'!$L$8,IF(D8='基本（介護無）・単一'!$F$9,'基本（介護無）・単一'!$L$9,IF(D8='基本（介護無）・単一'!$F$10,'基本（介護無）・単一'!$L$10)))))))</f>
        <v>106</v>
      </c>
      <c r="K8" s="244"/>
      <c r="L8" s="59">
        <f>'④身体介護を伴わない移動支援・複合（日中＆夜間早朝）'!$J$11</f>
        <v>583</v>
      </c>
      <c r="M8" s="244"/>
      <c r="N8" s="59">
        <f>'⑤身体介護を伴わない移動支援・複合（夜間早朝＆深夜）'!J48</f>
        <v>345</v>
      </c>
      <c r="O8" s="244"/>
      <c r="P8" s="59">
        <f t="shared" si="0"/>
        <v>1353</v>
      </c>
      <c r="Q8" s="60">
        <f t="shared" si="1"/>
        <v>15153</v>
      </c>
      <c r="R8" s="60">
        <f t="shared" si="2"/>
        <v>14828</v>
      </c>
      <c r="S8" s="60">
        <f t="shared" si="3"/>
        <v>14747</v>
      </c>
      <c r="T8" s="60">
        <f t="shared" si="4"/>
        <v>14504</v>
      </c>
      <c r="U8" s="60">
        <f t="shared" si="5"/>
        <v>14341</v>
      </c>
      <c r="V8" s="60">
        <f t="shared" si="6"/>
        <v>14017</v>
      </c>
      <c r="W8" s="60">
        <f t="shared" si="7"/>
        <v>13773</v>
      </c>
      <c r="X8" s="60">
        <f t="shared" si="8"/>
        <v>13530</v>
      </c>
    </row>
    <row r="9" spans="1:24" ht="18" customHeight="1" x14ac:dyDescent="0.15">
      <c r="A9" s="53" t="s">
        <v>62</v>
      </c>
      <c r="B9" s="56" t="s">
        <v>11</v>
      </c>
      <c r="C9" s="57" t="s">
        <v>19</v>
      </c>
      <c r="D9" s="61">
        <v>1</v>
      </c>
      <c r="E9" s="62" t="s">
        <v>22</v>
      </c>
      <c r="F9" s="79">
        <v>4</v>
      </c>
      <c r="G9" s="80" t="s">
        <v>13</v>
      </c>
      <c r="H9" s="79">
        <v>0.5</v>
      </c>
      <c r="I9" s="78">
        <f t="shared" si="9"/>
        <v>5.5</v>
      </c>
      <c r="J9" s="59">
        <f>IF(D9='基本（介護無）・単一'!$F$4,'基本（介護無）・単一'!$L$4,IF(D9='基本（介護無）・単一'!$F$5,'基本（介護無）・単一'!$L$5,IF(D9='基本（介護無）・単一'!$F$6,'基本（介護無）・単一'!$L$6,IF(D9='基本（介護無）・単一'!$F$7,'基本（介護無）・単一'!$L$7,IF(D9='基本（介護無）・単一'!$F$8,'基本（介護無）・単一'!$L$8,IF(D9='基本（介護無）・単一'!$F$9,'基本（介護無）・単一'!$L$9,IF(D9='基本（介護無）・単一'!$F$10,'基本（介護無）・単一'!$L$10)))))))</f>
        <v>197</v>
      </c>
      <c r="K9" s="244"/>
      <c r="L9" s="59">
        <f>'④身体介護を伴わない移動支援・複合（日中＆夜間早朝）'!$J$20</f>
        <v>561</v>
      </c>
      <c r="M9" s="244"/>
      <c r="N9" s="59">
        <f>N4</f>
        <v>69</v>
      </c>
      <c r="O9" s="244"/>
      <c r="P9" s="59">
        <f t="shared" si="0"/>
        <v>1002</v>
      </c>
      <c r="Q9" s="60">
        <f t="shared" si="1"/>
        <v>11222</v>
      </c>
      <c r="R9" s="60">
        <f t="shared" si="2"/>
        <v>10981</v>
      </c>
      <c r="S9" s="60">
        <f t="shared" si="3"/>
        <v>10921</v>
      </c>
      <c r="T9" s="60">
        <f t="shared" si="4"/>
        <v>10741</v>
      </c>
      <c r="U9" s="60">
        <f t="shared" si="5"/>
        <v>10621</v>
      </c>
      <c r="V9" s="60">
        <f t="shared" si="6"/>
        <v>10380</v>
      </c>
      <c r="W9" s="60">
        <f t="shared" si="7"/>
        <v>10200</v>
      </c>
      <c r="X9" s="60">
        <f t="shared" si="8"/>
        <v>10020</v>
      </c>
    </row>
    <row r="10" spans="1:24" ht="18" customHeight="1" x14ac:dyDescent="0.15">
      <c r="A10" s="53" t="s">
        <v>71</v>
      </c>
      <c r="B10" s="56" t="s">
        <v>11</v>
      </c>
      <c r="C10" s="57" t="s">
        <v>19</v>
      </c>
      <c r="D10" s="61">
        <v>1</v>
      </c>
      <c r="E10" s="62" t="s">
        <v>22</v>
      </c>
      <c r="F10" s="79">
        <v>4</v>
      </c>
      <c r="G10" s="80" t="s">
        <v>13</v>
      </c>
      <c r="H10" s="79">
        <v>1</v>
      </c>
      <c r="I10" s="78">
        <f t="shared" si="9"/>
        <v>6</v>
      </c>
      <c r="J10" s="59">
        <f>IF(D10='基本（介護無）・単一'!$F$4,'基本（介護無）・単一'!$L$4,IF(D10='基本（介護無）・単一'!$F$5,'基本（介護無）・単一'!$L$5,IF(D10='基本（介護無）・単一'!$F$6,'基本（介護無）・単一'!$L$6,IF(D10='基本（介護無）・単一'!$F$7,'基本（介護無）・単一'!$L$7,IF(D10='基本（介護無）・単一'!$F$8,'基本（介護無）・単一'!$L$8,IF(D10='基本（介護無）・単一'!$F$9,'基本（介護無）・単一'!$L$9,IF(D10='基本（介護無）・単一'!$F$10,'基本（介護無）・単一'!$L$10)))))))</f>
        <v>197</v>
      </c>
      <c r="K10" s="244"/>
      <c r="L10" s="59">
        <f>'④身体介護を伴わない移動支援・複合（日中＆夜間早朝）'!$J$20</f>
        <v>561</v>
      </c>
      <c r="M10" s="244"/>
      <c r="N10" s="59">
        <f t="shared" ref="N10:N73" si="10">N5</f>
        <v>138</v>
      </c>
      <c r="O10" s="244"/>
      <c r="P10" s="59">
        <f t="shared" si="0"/>
        <v>1105</v>
      </c>
      <c r="Q10" s="60">
        <f t="shared" si="1"/>
        <v>12376</v>
      </c>
      <c r="R10" s="60">
        <f t="shared" si="2"/>
        <v>12110</v>
      </c>
      <c r="S10" s="60">
        <f t="shared" si="3"/>
        <v>12044</v>
      </c>
      <c r="T10" s="60">
        <f t="shared" si="4"/>
        <v>11845</v>
      </c>
      <c r="U10" s="60">
        <f t="shared" si="5"/>
        <v>11713</v>
      </c>
      <c r="V10" s="60">
        <f t="shared" si="6"/>
        <v>11447</v>
      </c>
      <c r="W10" s="60">
        <f t="shared" si="7"/>
        <v>11248</v>
      </c>
      <c r="X10" s="60">
        <f t="shared" si="8"/>
        <v>11050</v>
      </c>
    </row>
    <row r="11" spans="1:24" ht="18" customHeight="1" x14ac:dyDescent="0.15">
      <c r="A11" s="53" t="s">
        <v>80</v>
      </c>
      <c r="B11" s="56" t="s">
        <v>11</v>
      </c>
      <c r="C11" s="57" t="s">
        <v>19</v>
      </c>
      <c r="D11" s="61">
        <v>1</v>
      </c>
      <c r="E11" s="62" t="s">
        <v>22</v>
      </c>
      <c r="F11" s="79">
        <v>4</v>
      </c>
      <c r="G11" s="80" t="s">
        <v>13</v>
      </c>
      <c r="H11" s="79">
        <v>1.5</v>
      </c>
      <c r="I11" s="78">
        <f t="shared" si="9"/>
        <v>6.5</v>
      </c>
      <c r="J11" s="59">
        <f>IF(D11='基本（介護無）・単一'!$F$4,'基本（介護無）・単一'!$L$4,IF(D11='基本（介護無）・単一'!$F$5,'基本（介護無）・単一'!$L$5,IF(D11='基本（介護無）・単一'!$F$6,'基本（介護無）・単一'!$L$6,IF(D11='基本（介護無）・単一'!$F$7,'基本（介護無）・単一'!$L$7,IF(D11='基本（介護無）・単一'!$F$8,'基本（介護無）・単一'!$L$8,IF(D11='基本（介護無）・単一'!$F$9,'基本（介護無）・単一'!$L$9,IF(D11='基本（介護無）・単一'!$F$10,'基本（介護無）・単一'!$L$10)))))))</f>
        <v>197</v>
      </c>
      <c r="K11" s="244"/>
      <c r="L11" s="59">
        <f>'④身体介護を伴わない移動支援・複合（日中＆夜間早朝）'!$J$20</f>
        <v>561</v>
      </c>
      <c r="M11" s="244"/>
      <c r="N11" s="59">
        <f t="shared" si="10"/>
        <v>207</v>
      </c>
      <c r="O11" s="244"/>
      <c r="P11" s="59">
        <f t="shared" si="0"/>
        <v>1209</v>
      </c>
      <c r="Q11" s="60">
        <f t="shared" si="1"/>
        <v>13540</v>
      </c>
      <c r="R11" s="60">
        <f t="shared" si="2"/>
        <v>13250</v>
      </c>
      <c r="S11" s="60">
        <f t="shared" si="3"/>
        <v>13178</v>
      </c>
      <c r="T11" s="60">
        <f t="shared" si="4"/>
        <v>12960</v>
      </c>
      <c r="U11" s="60">
        <f t="shared" si="5"/>
        <v>12815</v>
      </c>
      <c r="V11" s="60">
        <f t="shared" si="6"/>
        <v>12525</v>
      </c>
      <c r="W11" s="60">
        <f t="shared" si="7"/>
        <v>12307</v>
      </c>
      <c r="X11" s="60">
        <f t="shared" si="8"/>
        <v>12090</v>
      </c>
    </row>
    <row r="12" spans="1:24" ht="18" customHeight="1" x14ac:dyDescent="0.15">
      <c r="A12" s="53" t="s">
        <v>89</v>
      </c>
      <c r="B12" s="56" t="s">
        <v>11</v>
      </c>
      <c r="C12" s="57" t="s">
        <v>19</v>
      </c>
      <c r="D12" s="61">
        <v>1</v>
      </c>
      <c r="E12" s="62" t="s">
        <v>22</v>
      </c>
      <c r="F12" s="79">
        <v>4</v>
      </c>
      <c r="G12" s="80" t="s">
        <v>13</v>
      </c>
      <c r="H12" s="79">
        <v>2</v>
      </c>
      <c r="I12" s="78">
        <f t="shared" si="9"/>
        <v>7</v>
      </c>
      <c r="J12" s="59">
        <f>IF(D12='基本（介護無）・単一'!$F$4,'基本（介護無）・単一'!$L$4,IF(D12='基本（介護無）・単一'!$F$5,'基本（介護無）・単一'!$L$5,IF(D12='基本（介護無）・単一'!$F$6,'基本（介護無）・単一'!$L$6,IF(D12='基本（介護無）・単一'!$F$7,'基本（介護無）・単一'!$L$7,IF(D12='基本（介護無）・単一'!$F$8,'基本（介護無）・単一'!$L$8,IF(D12='基本（介護無）・単一'!$F$9,'基本（介護無）・単一'!$L$9,IF(D12='基本（介護無）・単一'!$F$10,'基本（介護無）・単一'!$L$10)))))))</f>
        <v>197</v>
      </c>
      <c r="K12" s="244"/>
      <c r="L12" s="59">
        <f>'④身体介護を伴わない移動支援・複合（日中＆夜間早朝）'!$J$20</f>
        <v>561</v>
      </c>
      <c r="M12" s="244"/>
      <c r="N12" s="59">
        <f t="shared" si="10"/>
        <v>276</v>
      </c>
      <c r="O12" s="244"/>
      <c r="P12" s="59">
        <f t="shared" si="0"/>
        <v>1312</v>
      </c>
      <c r="Q12" s="60">
        <f t="shared" si="1"/>
        <v>14694</v>
      </c>
      <c r="R12" s="60">
        <f t="shared" si="2"/>
        <v>14379</v>
      </c>
      <c r="S12" s="60">
        <f t="shared" si="3"/>
        <v>14300</v>
      </c>
      <c r="T12" s="60">
        <f t="shared" si="4"/>
        <v>14064</v>
      </c>
      <c r="U12" s="60">
        <f t="shared" si="5"/>
        <v>13907</v>
      </c>
      <c r="V12" s="60">
        <f t="shared" si="6"/>
        <v>13592</v>
      </c>
      <c r="W12" s="60">
        <f t="shared" si="7"/>
        <v>13356</v>
      </c>
      <c r="X12" s="60">
        <f t="shared" si="8"/>
        <v>13120</v>
      </c>
    </row>
    <row r="13" spans="1:24" ht="18" customHeight="1" x14ac:dyDescent="0.15">
      <c r="A13" s="53" t="s">
        <v>95</v>
      </c>
      <c r="B13" s="56" t="s">
        <v>11</v>
      </c>
      <c r="C13" s="57" t="s">
        <v>19</v>
      </c>
      <c r="D13" s="61">
        <v>1</v>
      </c>
      <c r="E13" s="62" t="s">
        <v>22</v>
      </c>
      <c r="F13" s="79">
        <v>4</v>
      </c>
      <c r="G13" s="80" t="s">
        <v>13</v>
      </c>
      <c r="H13" s="79">
        <v>2.5</v>
      </c>
      <c r="I13" s="78">
        <f t="shared" si="9"/>
        <v>7.5</v>
      </c>
      <c r="J13" s="59">
        <f>IF(D13='基本（介護無）・単一'!$F$4,'基本（介護無）・単一'!$L$4,IF(D13='基本（介護無）・単一'!$F$5,'基本（介護無）・単一'!$L$5,IF(D13='基本（介護無）・単一'!$F$6,'基本（介護無）・単一'!$L$6,IF(D13='基本（介護無）・単一'!$F$7,'基本（介護無）・単一'!$L$7,IF(D13='基本（介護無）・単一'!$F$8,'基本（介護無）・単一'!$L$8,IF(D13='基本（介護無）・単一'!$F$9,'基本（介護無）・単一'!$L$9,IF(D13='基本（介護無）・単一'!$F$10,'基本（介護無）・単一'!$L$10)))))))</f>
        <v>197</v>
      </c>
      <c r="K13" s="244"/>
      <c r="L13" s="59">
        <f>'④身体介護を伴わない移動支援・複合（日中＆夜間早朝）'!$J$20</f>
        <v>561</v>
      </c>
      <c r="M13" s="244"/>
      <c r="N13" s="59">
        <f t="shared" si="10"/>
        <v>345</v>
      </c>
      <c r="O13" s="244"/>
      <c r="P13" s="59">
        <f t="shared" si="0"/>
        <v>1416</v>
      </c>
      <c r="Q13" s="60">
        <f t="shared" si="1"/>
        <v>15859</v>
      </c>
      <c r="R13" s="60">
        <f t="shared" si="2"/>
        <v>15519</v>
      </c>
      <c r="S13" s="60">
        <f t="shared" si="3"/>
        <v>15434</v>
      </c>
      <c r="T13" s="60">
        <f t="shared" si="4"/>
        <v>15179</v>
      </c>
      <c r="U13" s="60">
        <f t="shared" si="5"/>
        <v>15009</v>
      </c>
      <c r="V13" s="60">
        <f t="shared" si="6"/>
        <v>14669</v>
      </c>
      <c r="W13" s="60">
        <f t="shared" si="7"/>
        <v>14414</v>
      </c>
      <c r="X13" s="60">
        <f t="shared" si="8"/>
        <v>14160</v>
      </c>
    </row>
    <row r="14" spans="1:24" ht="18" customHeight="1" x14ac:dyDescent="0.15">
      <c r="A14" s="53" t="s">
        <v>109</v>
      </c>
      <c r="B14" s="56" t="s">
        <v>11</v>
      </c>
      <c r="C14" s="57" t="s">
        <v>19</v>
      </c>
      <c r="D14" s="61">
        <v>1.5</v>
      </c>
      <c r="E14" s="62" t="s">
        <v>22</v>
      </c>
      <c r="F14" s="79">
        <v>4</v>
      </c>
      <c r="G14" s="80" t="s">
        <v>13</v>
      </c>
      <c r="H14" s="79">
        <v>0.5</v>
      </c>
      <c r="I14" s="78">
        <f t="shared" si="9"/>
        <v>6</v>
      </c>
      <c r="J14" s="59">
        <f>IF(D14='基本（介護無）・単一'!$F$4,'基本（介護無）・単一'!$L$4,IF(D14='基本（介護無）・単一'!$F$5,'基本（介護無）・単一'!$L$5,IF(D14='基本（介護無）・単一'!$F$6,'基本（介護無）・単一'!$L$6,IF(D14='基本（介護無）・単一'!$F$7,'基本（介護無）・単一'!$L$7,IF(D14='基本（介護無）・単一'!$F$8,'基本（介護無）・単一'!$L$8,IF(D14='基本（介護無）・単一'!$F$9,'基本（介護無）・単一'!$L$9,IF(D14='基本（介護無）・単一'!$F$10,'基本（介護無）・単一'!$L$10)))))))</f>
        <v>275</v>
      </c>
      <c r="K14" s="244"/>
      <c r="L14" s="59">
        <f>'④身体介護を伴わない移動支援・複合（日中＆夜間早朝）'!$J$29</f>
        <v>552</v>
      </c>
      <c r="M14" s="244"/>
      <c r="N14" s="59">
        <f t="shared" si="10"/>
        <v>69</v>
      </c>
      <c r="O14" s="244"/>
      <c r="P14" s="59">
        <f t="shared" si="0"/>
        <v>1069</v>
      </c>
      <c r="Q14" s="60">
        <f t="shared" si="1"/>
        <v>11972</v>
      </c>
      <c r="R14" s="60">
        <f t="shared" si="2"/>
        <v>11716</v>
      </c>
      <c r="S14" s="60">
        <f t="shared" si="3"/>
        <v>11652</v>
      </c>
      <c r="T14" s="60">
        <f t="shared" si="4"/>
        <v>11459</v>
      </c>
      <c r="U14" s="60">
        <f t="shared" si="5"/>
        <v>11331</v>
      </c>
      <c r="V14" s="60">
        <f t="shared" si="6"/>
        <v>11074</v>
      </c>
      <c r="W14" s="60">
        <f t="shared" si="7"/>
        <v>10882</v>
      </c>
      <c r="X14" s="60">
        <f t="shared" si="8"/>
        <v>10690</v>
      </c>
    </row>
    <row r="15" spans="1:24" ht="18" customHeight="1" x14ac:dyDescent="0.15">
      <c r="A15" s="53" t="s">
        <v>116</v>
      </c>
      <c r="B15" s="56" t="s">
        <v>11</v>
      </c>
      <c r="C15" s="57" t="s">
        <v>19</v>
      </c>
      <c r="D15" s="61">
        <v>1.5</v>
      </c>
      <c r="E15" s="62" t="s">
        <v>22</v>
      </c>
      <c r="F15" s="79">
        <v>4</v>
      </c>
      <c r="G15" s="80" t="s">
        <v>13</v>
      </c>
      <c r="H15" s="79">
        <v>1</v>
      </c>
      <c r="I15" s="78">
        <f t="shared" si="9"/>
        <v>6.5</v>
      </c>
      <c r="J15" s="59">
        <f>IF(D15='基本（介護無）・単一'!$F$4,'基本（介護無）・単一'!$L$4,IF(D15='基本（介護無）・単一'!$F$5,'基本（介護無）・単一'!$L$5,IF(D15='基本（介護無）・単一'!$F$6,'基本（介護無）・単一'!$L$6,IF(D15='基本（介護無）・単一'!$F$7,'基本（介護無）・単一'!$L$7,IF(D15='基本（介護無）・単一'!$F$8,'基本（介護無）・単一'!$L$8,IF(D15='基本（介護無）・単一'!$F$9,'基本（介護無）・単一'!$L$9,IF(D15='基本（介護無）・単一'!$F$10,'基本（介護無）・単一'!$L$10)))))))</f>
        <v>275</v>
      </c>
      <c r="K15" s="244"/>
      <c r="L15" s="59">
        <f>'④身体介護を伴わない移動支援・複合（日中＆夜間早朝）'!$J$29</f>
        <v>552</v>
      </c>
      <c r="M15" s="244"/>
      <c r="N15" s="59">
        <f t="shared" si="10"/>
        <v>138</v>
      </c>
      <c r="O15" s="244"/>
      <c r="P15" s="59">
        <f t="shared" si="0"/>
        <v>1172</v>
      </c>
      <c r="Q15" s="60">
        <f t="shared" si="1"/>
        <v>13126</v>
      </c>
      <c r="R15" s="60">
        <f t="shared" si="2"/>
        <v>12845</v>
      </c>
      <c r="S15" s="60">
        <f t="shared" si="3"/>
        <v>12774</v>
      </c>
      <c r="T15" s="60">
        <f t="shared" si="4"/>
        <v>12563</v>
      </c>
      <c r="U15" s="60">
        <f t="shared" si="5"/>
        <v>12423</v>
      </c>
      <c r="V15" s="60">
        <f t="shared" si="6"/>
        <v>12141</v>
      </c>
      <c r="W15" s="60">
        <f t="shared" si="7"/>
        <v>11930</v>
      </c>
      <c r="X15" s="60">
        <f t="shared" si="8"/>
        <v>11720</v>
      </c>
    </row>
    <row r="16" spans="1:24" ht="18" customHeight="1" x14ac:dyDescent="0.15">
      <c r="A16" s="53" t="s">
        <v>122</v>
      </c>
      <c r="B16" s="56" t="s">
        <v>11</v>
      </c>
      <c r="C16" s="57" t="s">
        <v>19</v>
      </c>
      <c r="D16" s="61">
        <v>1.5</v>
      </c>
      <c r="E16" s="62" t="s">
        <v>22</v>
      </c>
      <c r="F16" s="79">
        <v>4</v>
      </c>
      <c r="G16" s="80" t="s">
        <v>13</v>
      </c>
      <c r="H16" s="79">
        <v>1.5</v>
      </c>
      <c r="I16" s="78">
        <f t="shared" si="9"/>
        <v>7</v>
      </c>
      <c r="J16" s="59">
        <f>IF(D16='基本（介護無）・単一'!$F$4,'基本（介護無）・単一'!$L$4,IF(D16='基本（介護無）・単一'!$F$5,'基本（介護無）・単一'!$L$5,IF(D16='基本（介護無）・単一'!$F$6,'基本（介護無）・単一'!$L$6,IF(D16='基本（介護無）・単一'!$F$7,'基本（介護無）・単一'!$L$7,IF(D16='基本（介護無）・単一'!$F$8,'基本（介護無）・単一'!$L$8,IF(D16='基本（介護無）・単一'!$F$9,'基本（介護無）・単一'!$L$9,IF(D16='基本（介護無）・単一'!$F$10,'基本（介護無）・単一'!$L$10)))))))</f>
        <v>275</v>
      </c>
      <c r="K16" s="244"/>
      <c r="L16" s="59">
        <f>'④身体介護を伴わない移動支援・複合（日中＆夜間早朝）'!$J$29</f>
        <v>552</v>
      </c>
      <c r="M16" s="244"/>
      <c r="N16" s="59">
        <f t="shared" si="10"/>
        <v>207</v>
      </c>
      <c r="O16" s="244"/>
      <c r="P16" s="59">
        <f t="shared" si="0"/>
        <v>1276</v>
      </c>
      <c r="Q16" s="60">
        <f t="shared" si="1"/>
        <v>14291</v>
      </c>
      <c r="R16" s="60">
        <f t="shared" si="2"/>
        <v>13984</v>
      </c>
      <c r="S16" s="60">
        <f t="shared" si="3"/>
        <v>13908</v>
      </c>
      <c r="T16" s="60">
        <f t="shared" si="4"/>
        <v>13678</v>
      </c>
      <c r="U16" s="60">
        <f t="shared" si="5"/>
        <v>13525</v>
      </c>
      <c r="V16" s="60">
        <f t="shared" si="6"/>
        <v>13219</v>
      </c>
      <c r="W16" s="60">
        <f t="shared" si="7"/>
        <v>12989</v>
      </c>
      <c r="X16" s="60">
        <f t="shared" si="8"/>
        <v>12760</v>
      </c>
    </row>
    <row r="17" spans="1:24" ht="18" customHeight="1" x14ac:dyDescent="0.15">
      <c r="A17" s="53" t="s">
        <v>128</v>
      </c>
      <c r="B17" s="56" t="s">
        <v>11</v>
      </c>
      <c r="C17" s="57" t="s">
        <v>19</v>
      </c>
      <c r="D17" s="61">
        <v>1.5</v>
      </c>
      <c r="E17" s="62" t="s">
        <v>22</v>
      </c>
      <c r="F17" s="79">
        <v>4</v>
      </c>
      <c r="G17" s="80" t="s">
        <v>13</v>
      </c>
      <c r="H17" s="79">
        <v>2</v>
      </c>
      <c r="I17" s="78">
        <f t="shared" si="9"/>
        <v>7.5</v>
      </c>
      <c r="J17" s="59">
        <f>IF(D17='基本（介護無）・単一'!$F$4,'基本（介護無）・単一'!$L$4,IF(D17='基本（介護無）・単一'!$F$5,'基本（介護無）・単一'!$L$5,IF(D17='基本（介護無）・単一'!$F$6,'基本（介護無）・単一'!$L$6,IF(D17='基本（介護無）・単一'!$F$7,'基本（介護無）・単一'!$L$7,IF(D17='基本（介護無）・単一'!$F$8,'基本（介護無）・単一'!$L$8,IF(D17='基本（介護無）・単一'!$F$9,'基本（介護無）・単一'!$L$9,IF(D17='基本（介護無）・単一'!$F$10,'基本（介護無）・単一'!$L$10)))))))</f>
        <v>275</v>
      </c>
      <c r="K17" s="244"/>
      <c r="L17" s="59">
        <f>'④身体介護を伴わない移動支援・複合（日中＆夜間早朝）'!$J$29</f>
        <v>552</v>
      </c>
      <c r="M17" s="244"/>
      <c r="N17" s="59">
        <f t="shared" si="10"/>
        <v>276</v>
      </c>
      <c r="O17" s="244"/>
      <c r="P17" s="59">
        <f t="shared" si="0"/>
        <v>1379</v>
      </c>
      <c r="Q17" s="60">
        <f t="shared" si="1"/>
        <v>15444</v>
      </c>
      <c r="R17" s="60">
        <f t="shared" si="2"/>
        <v>15113</v>
      </c>
      <c r="S17" s="60">
        <f t="shared" si="3"/>
        <v>15031</v>
      </c>
      <c r="T17" s="60">
        <f t="shared" si="4"/>
        <v>14782</v>
      </c>
      <c r="U17" s="60">
        <f t="shared" si="5"/>
        <v>14617</v>
      </c>
      <c r="V17" s="60">
        <f t="shared" si="6"/>
        <v>14286</v>
      </c>
      <c r="W17" s="60">
        <f t="shared" si="7"/>
        <v>14038</v>
      </c>
      <c r="X17" s="60">
        <f t="shared" si="8"/>
        <v>13790</v>
      </c>
    </row>
    <row r="18" spans="1:24" ht="18" customHeight="1" x14ac:dyDescent="0.15">
      <c r="A18" s="53" t="s">
        <v>134</v>
      </c>
      <c r="B18" s="56" t="s">
        <v>11</v>
      </c>
      <c r="C18" s="57" t="s">
        <v>19</v>
      </c>
      <c r="D18" s="61">
        <v>1.5</v>
      </c>
      <c r="E18" s="62" t="s">
        <v>22</v>
      </c>
      <c r="F18" s="79">
        <v>4</v>
      </c>
      <c r="G18" s="80" t="s">
        <v>13</v>
      </c>
      <c r="H18" s="79">
        <v>2.5</v>
      </c>
      <c r="I18" s="78">
        <f t="shared" si="9"/>
        <v>8</v>
      </c>
      <c r="J18" s="59">
        <f>IF(D18='基本（介護無）・単一'!$F$4,'基本（介護無）・単一'!$L$4,IF(D18='基本（介護無）・単一'!$F$5,'基本（介護無）・単一'!$L$5,IF(D18='基本（介護無）・単一'!$F$6,'基本（介護無）・単一'!$L$6,IF(D18='基本（介護無）・単一'!$F$7,'基本（介護無）・単一'!$L$7,IF(D18='基本（介護無）・単一'!$F$8,'基本（介護無）・単一'!$L$8,IF(D18='基本（介護無）・単一'!$F$9,'基本（介護無）・単一'!$L$9,IF(D18='基本（介護無）・単一'!$F$10,'基本（介護無）・単一'!$L$10)))))))</f>
        <v>275</v>
      </c>
      <c r="K18" s="244"/>
      <c r="L18" s="59">
        <f>'④身体介護を伴わない移動支援・複合（日中＆夜間早朝）'!$J$29</f>
        <v>552</v>
      </c>
      <c r="M18" s="244"/>
      <c r="N18" s="59">
        <f t="shared" si="10"/>
        <v>345</v>
      </c>
      <c r="O18" s="244"/>
      <c r="P18" s="59">
        <f t="shared" si="0"/>
        <v>1483</v>
      </c>
      <c r="Q18" s="60">
        <f t="shared" si="1"/>
        <v>16609</v>
      </c>
      <c r="R18" s="60">
        <f t="shared" si="2"/>
        <v>16253</v>
      </c>
      <c r="S18" s="60">
        <f t="shared" si="3"/>
        <v>16164</v>
      </c>
      <c r="T18" s="60">
        <f t="shared" si="4"/>
        <v>15897</v>
      </c>
      <c r="U18" s="60">
        <f t="shared" si="5"/>
        <v>15719</v>
      </c>
      <c r="V18" s="60">
        <f t="shared" si="6"/>
        <v>15363</v>
      </c>
      <c r="W18" s="60">
        <f t="shared" si="7"/>
        <v>15096</v>
      </c>
      <c r="X18" s="60">
        <f t="shared" si="8"/>
        <v>14830</v>
      </c>
    </row>
    <row r="19" spans="1:24" ht="18" customHeight="1" x14ac:dyDescent="0.15">
      <c r="A19" s="53" t="s">
        <v>140</v>
      </c>
      <c r="B19" s="56" t="s">
        <v>11</v>
      </c>
      <c r="C19" s="57" t="s">
        <v>19</v>
      </c>
      <c r="D19" s="61">
        <v>2</v>
      </c>
      <c r="E19" s="62" t="s">
        <v>22</v>
      </c>
      <c r="F19" s="79">
        <v>4</v>
      </c>
      <c r="G19" s="80" t="s">
        <v>13</v>
      </c>
      <c r="H19" s="79">
        <v>0.5</v>
      </c>
      <c r="I19" s="78">
        <f t="shared" si="9"/>
        <v>6.5</v>
      </c>
      <c r="J19" s="59">
        <f>IF(D19='基本（介護無）・単一'!$F$4,'基本（介護無）・単一'!$L$4,IF(D19='基本（介護無）・単一'!$F$5,'基本（介護無）・単一'!$L$5,IF(D19='基本（介護無）・単一'!$F$6,'基本（介護無）・単一'!$L$6,IF(D19='基本（介護無）・単一'!$F$7,'基本（介護無）・単一'!$L$7,IF(D19='基本（介護無）・単一'!$F$8,'基本（介護無）・単一'!$L$8,IF(D19='基本（介護無）・単一'!$F$9,'基本（介護無）・単一'!$L$9,IF(D19='基本（介護無）・単一'!$F$10,'基本（介護無）・単一'!$L$10)))))))</f>
        <v>344</v>
      </c>
      <c r="K19" s="244"/>
      <c r="L19" s="59">
        <f>'④身体介護を伴わない移動支援・複合（日中＆夜間早朝）'!$J$38</f>
        <v>552</v>
      </c>
      <c r="M19" s="244"/>
      <c r="N19" s="59">
        <f t="shared" si="10"/>
        <v>69</v>
      </c>
      <c r="O19" s="244"/>
      <c r="P19" s="59">
        <f t="shared" si="0"/>
        <v>1138</v>
      </c>
      <c r="Q19" s="60">
        <f t="shared" si="1"/>
        <v>12745</v>
      </c>
      <c r="R19" s="60">
        <f t="shared" si="2"/>
        <v>12472</v>
      </c>
      <c r="S19" s="60">
        <f t="shared" si="3"/>
        <v>12404</v>
      </c>
      <c r="T19" s="60">
        <f t="shared" si="4"/>
        <v>12199</v>
      </c>
      <c r="U19" s="60">
        <f t="shared" si="5"/>
        <v>12062</v>
      </c>
      <c r="V19" s="60">
        <f t="shared" si="6"/>
        <v>11789</v>
      </c>
      <c r="W19" s="60">
        <f t="shared" si="7"/>
        <v>11584</v>
      </c>
      <c r="X19" s="60">
        <f t="shared" si="8"/>
        <v>11380</v>
      </c>
    </row>
    <row r="20" spans="1:24" ht="18" customHeight="1" x14ac:dyDescent="0.15">
      <c r="A20" s="53" t="s">
        <v>146</v>
      </c>
      <c r="B20" s="56" t="s">
        <v>11</v>
      </c>
      <c r="C20" s="57" t="s">
        <v>19</v>
      </c>
      <c r="D20" s="61">
        <v>2</v>
      </c>
      <c r="E20" s="62" t="s">
        <v>22</v>
      </c>
      <c r="F20" s="79">
        <v>4</v>
      </c>
      <c r="G20" s="80" t="s">
        <v>13</v>
      </c>
      <c r="H20" s="79">
        <v>1</v>
      </c>
      <c r="I20" s="78">
        <f t="shared" si="9"/>
        <v>7</v>
      </c>
      <c r="J20" s="59">
        <f>IF(D20='基本（介護無）・単一'!$F$4,'基本（介護無）・単一'!$L$4,IF(D20='基本（介護無）・単一'!$F$5,'基本（介護無）・単一'!$L$5,IF(D20='基本（介護無）・単一'!$F$6,'基本（介護無）・単一'!$L$6,IF(D20='基本（介護無）・単一'!$F$7,'基本（介護無）・単一'!$L$7,IF(D20='基本（介護無）・単一'!$F$8,'基本（介護無）・単一'!$L$8,IF(D20='基本（介護無）・単一'!$F$9,'基本（介護無）・単一'!$L$9,IF(D20='基本（介護無）・単一'!$F$10,'基本（介護無）・単一'!$L$10)))))))</f>
        <v>344</v>
      </c>
      <c r="K20" s="244"/>
      <c r="L20" s="59">
        <f>'④身体介護を伴わない移動支援・複合（日中＆夜間早朝）'!$J$38</f>
        <v>552</v>
      </c>
      <c r="M20" s="244"/>
      <c r="N20" s="59">
        <f t="shared" si="10"/>
        <v>138</v>
      </c>
      <c r="O20" s="244"/>
      <c r="P20" s="59">
        <f t="shared" si="0"/>
        <v>1241</v>
      </c>
      <c r="Q20" s="60">
        <f t="shared" si="1"/>
        <v>13899</v>
      </c>
      <c r="R20" s="60">
        <f t="shared" si="2"/>
        <v>13601</v>
      </c>
      <c r="S20" s="60">
        <f t="shared" si="3"/>
        <v>13526</v>
      </c>
      <c r="T20" s="60">
        <f t="shared" si="4"/>
        <v>13303</v>
      </c>
      <c r="U20" s="60">
        <f t="shared" si="5"/>
        <v>13154</v>
      </c>
      <c r="V20" s="60">
        <f t="shared" si="6"/>
        <v>12856</v>
      </c>
      <c r="W20" s="60">
        <f t="shared" si="7"/>
        <v>12633</v>
      </c>
      <c r="X20" s="60">
        <f t="shared" si="8"/>
        <v>12410</v>
      </c>
    </row>
    <row r="21" spans="1:24" ht="18" customHeight="1" x14ac:dyDescent="0.15">
      <c r="A21" s="53" t="s">
        <v>152</v>
      </c>
      <c r="B21" s="56" t="s">
        <v>11</v>
      </c>
      <c r="C21" s="57" t="s">
        <v>19</v>
      </c>
      <c r="D21" s="61">
        <v>2</v>
      </c>
      <c r="E21" s="62" t="s">
        <v>22</v>
      </c>
      <c r="F21" s="79">
        <v>4</v>
      </c>
      <c r="G21" s="80" t="s">
        <v>13</v>
      </c>
      <c r="H21" s="79">
        <v>1.5</v>
      </c>
      <c r="I21" s="78">
        <f t="shared" si="9"/>
        <v>7.5</v>
      </c>
      <c r="J21" s="59">
        <f>IF(D21='基本（介護無）・単一'!$F$4,'基本（介護無）・単一'!$L$4,IF(D21='基本（介護無）・単一'!$F$5,'基本（介護無）・単一'!$L$5,IF(D21='基本（介護無）・単一'!$F$6,'基本（介護無）・単一'!$L$6,IF(D21='基本（介護無）・単一'!$F$7,'基本（介護無）・単一'!$L$7,IF(D21='基本（介護無）・単一'!$F$8,'基本（介護無）・単一'!$L$8,IF(D21='基本（介護無）・単一'!$F$9,'基本（介護無）・単一'!$L$9,IF(D21='基本（介護無）・単一'!$F$10,'基本（介護無）・単一'!$L$10)))))))</f>
        <v>344</v>
      </c>
      <c r="K21" s="244"/>
      <c r="L21" s="59">
        <f>'④身体介護を伴わない移動支援・複合（日中＆夜間早朝）'!$J$38</f>
        <v>552</v>
      </c>
      <c r="M21" s="244"/>
      <c r="N21" s="59">
        <f t="shared" si="10"/>
        <v>207</v>
      </c>
      <c r="O21" s="244"/>
      <c r="P21" s="59">
        <f t="shared" si="0"/>
        <v>1345</v>
      </c>
      <c r="Q21" s="60">
        <f t="shared" si="1"/>
        <v>15064</v>
      </c>
      <c r="R21" s="60">
        <f t="shared" si="2"/>
        <v>14741</v>
      </c>
      <c r="S21" s="60">
        <f t="shared" si="3"/>
        <v>14660</v>
      </c>
      <c r="T21" s="60">
        <f t="shared" si="4"/>
        <v>14418</v>
      </c>
      <c r="U21" s="60">
        <f t="shared" si="5"/>
        <v>14257</v>
      </c>
      <c r="V21" s="60">
        <f t="shared" si="6"/>
        <v>13934</v>
      </c>
      <c r="W21" s="60">
        <f t="shared" si="7"/>
        <v>13692</v>
      </c>
      <c r="X21" s="60">
        <f t="shared" si="8"/>
        <v>13450</v>
      </c>
    </row>
    <row r="22" spans="1:24" ht="18" customHeight="1" x14ac:dyDescent="0.15">
      <c r="A22" s="53" t="s">
        <v>159</v>
      </c>
      <c r="B22" s="56" t="s">
        <v>11</v>
      </c>
      <c r="C22" s="57" t="s">
        <v>19</v>
      </c>
      <c r="D22" s="61">
        <v>2</v>
      </c>
      <c r="E22" s="62" t="s">
        <v>22</v>
      </c>
      <c r="F22" s="79">
        <v>4</v>
      </c>
      <c r="G22" s="80" t="s">
        <v>13</v>
      </c>
      <c r="H22" s="79">
        <v>2</v>
      </c>
      <c r="I22" s="78">
        <f t="shared" si="9"/>
        <v>8</v>
      </c>
      <c r="J22" s="59">
        <f>IF(D22='基本（介護無）・単一'!$F$4,'基本（介護無）・単一'!$L$4,IF(D22='基本（介護無）・単一'!$F$5,'基本（介護無）・単一'!$L$5,IF(D22='基本（介護無）・単一'!$F$6,'基本（介護無）・単一'!$L$6,IF(D22='基本（介護無）・単一'!$F$7,'基本（介護無）・単一'!$L$7,IF(D22='基本（介護無）・単一'!$F$8,'基本（介護無）・単一'!$L$8,IF(D22='基本（介護無）・単一'!$F$9,'基本（介護無）・単一'!$L$9,IF(D22='基本（介護無）・単一'!$F$10,'基本（介護無）・単一'!$L$10)))))))</f>
        <v>344</v>
      </c>
      <c r="K22" s="244"/>
      <c r="L22" s="59">
        <f>'④身体介護を伴わない移動支援・複合（日中＆夜間早朝）'!$J$38</f>
        <v>552</v>
      </c>
      <c r="M22" s="244"/>
      <c r="N22" s="59">
        <f t="shared" si="10"/>
        <v>276</v>
      </c>
      <c r="O22" s="244"/>
      <c r="P22" s="59">
        <f t="shared" si="0"/>
        <v>1448</v>
      </c>
      <c r="Q22" s="60">
        <f t="shared" si="1"/>
        <v>16217</v>
      </c>
      <c r="R22" s="60">
        <f t="shared" si="2"/>
        <v>15870</v>
      </c>
      <c r="S22" s="60">
        <f t="shared" si="3"/>
        <v>15783</v>
      </c>
      <c r="T22" s="60">
        <f t="shared" si="4"/>
        <v>15522</v>
      </c>
      <c r="U22" s="60">
        <f t="shared" si="5"/>
        <v>15348</v>
      </c>
      <c r="V22" s="60">
        <f t="shared" si="6"/>
        <v>15001</v>
      </c>
      <c r="W22" s="60">
        <f t="shared" si="7"/>
        <v>14740</v>
      </c>
      <c r="X22" s="60">
        <f t="shared" si="8"/>
        <v>14480</v>
      </c>
    </row>
    <row r="23" spans="1:24" ht="18" customHeight="1" x14ac:dyDescent="0.15">
      <c r="A23" s="53" t="s">
        <v>166</v>
      </c>
      <c r="B23" s="56" t="s">
        <v>11</v>
      </c>
      <c r="C23" s="57" t="s">
        <v>19</v>
      </c>
      <c r="D23" s="61">
        <v>2</v>
      </c>
      <c r="E23" s="62" t="s">
        <v>22</v>
      </c>
      <c r="F23" s="79">
        <v>4</v>
      </c>
      <c r="G23" s="80" t="s">
        <v>13</v>
      </c>
      <c r="H23" s="79">
        <v>2.5</v>
      </c>
      <c r="I23" s="78">
        <f t="shared" si="9"/>
        <v>8.5</v>
      </c>
      <c r="J23" s="59">
        <f>IF(D23='基本（介護無）・単一'!$F$4,'基本（介護無）・単一'!$L$4,IF(D23='基本（介護無）・単一'!$F$5,'基本（介護無）・単一'!$L$5,IF(D23='基本（介護無）・単一'!$F$6,'基本（介護無）・単一'!$L$6,IF(D23='基本（介護無）・単一'!$F$7,'基本（介護無）・単一'!$L$7,IF(D23='基本（介護無）・単一'!$F$8,'基本（介護無）・単一'!$L$8,IF(D23='基本（介護無）・単一'!$F$9,'基本（介護無）・単一'!$L$9,IF(D23='基本（介護無）・単一'!$F$10,'基本（介護無）・単一'!$L$10)))))))</f>
        <v>344</v>
      </c>
      <c r="K23" s="244"/>
      <c r="L23" s="59">
        <f>'④身体介護を伴わない移動支援・複合（日中＆夜間早朝）'!$J$38</f>
        <v>552</v>
      </c>
      <c r="M23" s="244"/>
      <c r="N23" s="59">
        <f t="shared" si="10"/>
        <v>345</v>
      </c>
      <c r="O23" s="244"/>
      <c r="P23" s="59">
        <f t="shared" si="0"/>
        <v>1552</v>
      </c>
      <c r="Q23" s="60">
        <f t="shared" si="1"/>
        <v>17382</v>
      </c>
      <c r="R23" s="60">
        <f t="shared" si="2"/>
        <v>17009</v>
      </c>
      <c r="S23" s="60">
        <f t="shared" si="3"/>
        <v>16916</v>
      </c>
      <c r="T23" s="60">
        <f t="shared" si="4"/>
        <v>16637</v>
      </c>
      <c r="U23" s="60">
        <f t="shared" si="5"/>
        <v>16451</v>
      </c>
      <c r="V23" s="60">
        <f t="shared" si="6"/>
        <v>16078</v>
      </c>
      <c r="W23" s="60">
        <f t="shared" si="7"/>
        <v>15799</v>
      </c>
      <c r="X23" s="60">
        <f t="shared" si="8"/>
        <v>15520</v>
      </c>
    </row>
    <row r="24" spans="1:24" ht="18" customHeight="1" x14ac:dyDescent="0.15">
      <c r="A24" s="53" t="s">
        <v>173</v>
      </c>
      <c r="B24" s="56" t="s">
        <v>11</v>
      </c>
      <c r="C24" s="57" t="s">
        <v>19</v>
      </c>
      <c r="D24" s="61">
        <v>2.5</v>
      </c>
      <c r="E24" s="62" t="s">
        <v>22</v>
      </c>
      <c r="F24" s="79">
        <v>4</v>
      </c>
      <c r="G24" s="80" t="s">
        <v>13</v>
      </c>
      <c r="H24" s="79">
        <v>0.5</v>
      </c>
      <c r="I24" s="78">
        <f t="shared" si="9"/>
        <v>7</v>
      </c>
      <c r="J24" s="59">
        <f>'基本（介護無）・単一'!$L$8</f>
        <v>413</v>
      </c>
      <c r="K24" s="244"/>
      <c r="L24" s="59">
        <f>'④身体介護を伴わない移動支援・複合（日中＆夜間早朝）'!$J$38</f>
        <v>552</v>
      </c>
      <c r="M24" s="244"/>
      <c r="N24" s="59">
        <f t="shared" si="10"/>
        <v>69</v>
      </c>
      <c r="O24" s="244"/>
      <c r="P24" s="59">
        <f t="shared" si="0"/>
        <v>1207</v>
      </c>
      <c r="Q24" s="60">
        <f t="shared" si="1"/>
        <v>13518</v>
      </c>
      <c r="R24" s="60">
        <f t="shared" si="2"/>
        <v>13228</v>
      </c>
      <c r="S24" s="60">
        <f t="shared" si="3"/>
        <v>13156</v>
      </c>
      <c r="T24" s="60">
        <f t="shared" si="4"/>
        <v>12939</v>
      </c>
      <c r="U24" s="60">
        <f t="shared" si="5"/>
        <v>12794</v>
      </c>
      <c r="V24" s="60">
        <f t="shared" si="6"/>
        <v>12504</v>
      </c>
      <c r="W24" s="60">
        <f t="shared" si="7"/>
        <v>12287</v>
      </c>
      <c r="X24" s="60">
        <f t="shared" si="8"/>
        <v>12070</v>
      </c>
    </row>
    <row r="25" spans="1:24" ht="18" customHeight="1" x14ac:dyDescent="0.15">
      <c r="A25" s="53" t="s">
        <v>179</v>
      </c>
      <c r="B25" s="56" t="s">
        <v>11</v>
      </c>
      <c r="C25" s="57" t="s">
        <v>19</v>
      </c>
      <c r="D25" s="61">
        <v>2.5</v>
      </c>
      <c r="E25" s="62" t="s">
        <v>22</v>
      </c>
      <c r="F25" s="79">
        <v>4</v>
      </c>
      <c r="G25" s="80" t="s">
        <v>13</v>
      </c>
      <c r="H25" s="79">
        <v>1</v>
      </c>
      <c r="I25" s="78">
        <f t="shared" si="9"/>
        <v>7.5</v>
      </c>
      <c r="J25" s="81">
        <f>'基本（介護無）・単一'!$L$8</f>
        <v>413</v>
      </c>
      <c r="K25" s="244"/>
      <c r="L25" s="59">
        <f>'④身体介護を伴わない移動支援・複合（日中＆夜間早朝）'!$J$38</f>
        <v>552</v>
      </c>
      <c r="M25" s="244"/>
      <c r="N25" s="59">
        <f t="shared" si="10"/>
        <v>138</v>
      </c>
      <c r="O25" s="244"/>
      <c r="P25" s="59">
        <f t="shared" si="0"/>
        <v>1310</v>
      </c>
      <c r="Q25" s="60">
        <f t="shared" si="1"/>
        <v>14672</v>
      </c>
      <c r="R25" s="60">
        <f t="shared" si="2"/>
        <v>14357</v>
      </c>
      <c r="S25" s="60">
        <f t="shared" si="3"/>
        <v>14279</v>
      </c>
      <c r="T25" s="60">
        <f t="shared" si="4"/>
        <v>14043</v>
      </c>
      <c r="U25" s="60">
        <f t="shared" si="5"/>
        <v>13886</v>
      </c>
      <c r="V25" s="60">
        <f t="shared" si="6"/>
        <v>13571</v>
      </c>
      <c r="W25" s="60">
        <f t="shared" si="7"/>
        <v>13335</v>
      </c>
      <c r="X25" s="60">
        <f t="shared" si="8"/>
        <v>13100</v>
      </c>
    </row>
    <row r="26" spans="1:24" ht="18" customHeight="1" x14ac:dyDescent="0.15">
      <c r="A26" s="53" t="s">
        <v>185</v>
      </c>
      <c r="B26" s="56" t="s">
        <v>11</v>
      </c>
      <c r="C26" s="57" t="s">
        <v>19</v>
      </c>
      <c r="D26" s="61">
        <v>2.5</v>
      </c>
      <c r="E26" s="62" t="s">
        <v>22</v>
      </c>
      <c r="F26" s="79">
        <v>4</v>
      </c>
      <c r="G26" s="80" t="s">
        <v>13</v>
      </c>
      <c r="H26" s="79">
        <v>1.5</v>
      </c>
      <c r="I26" s="78">
        <f t="shared" si="9"/>
        <v>8</v>
      </c>
      <c r="J26" s="81">
        <f>'基本（介護無）・単一'!$L$8</f>
        <v>413</v>
      </c>
      <c r="K26" s="244"/>
      <c r="L26" s="59">
        <f>'④身体介護を伴わない移動支援・複合（日中＆夜間早朝）'!$J$38</f>
        <v>552</v>
      </c>
      <c r="M26" s="244"/>
      <c r="N26" s="59">
        <f t="shared" si="10"/>
        <v>207</v>
      </c>
      <c r="O26" s="244"/>
      <c r="P26" s="59">
        <f t="shared" si="0"/>
        <v>1414</v>
      </c>
      <c r="Q26" s="60">
        <f t="shared" si="1"/>
        <v>15836</v>
      </c>
      <c r="R26" s="60">
        <f t="shared" si="2"/>
        <v>15497</v>
      </c>
      <c r="S26" s="60">
        <f t="shared" si="3"/>
        <v>15412</v>
      </c>
      <c r="T26" s="60">
        <f t="shared" si="4"/>
        <v>15158</v>
      </c>
      <c r="U26" s="60">
        <f t="shared" si="5"/>
        <v>14988</v>
      </c>
      <c r="V26" s="60">
        <f t="shared" si="6"/>
        <v>14649</v>
      </c>
      <c r="W26" s="60">
        <f t="shared" si="7"/>
        <v>14394</v>
      </c>
      <c r="X26" s="60">
        <f t="shared" si="8"/>
        <v>14140</v>
      </c>
    </row>
    <row r="27" spans="1:24" ht="18" customHeight="1" x14ac:dyDescent="0.15">
      <c r="A27" s="53" t="s">
        <v>191</v>
      </c>
      <c r="B27" s="56" t="s">
        <v>11</v>
      </c>
      <c r="C27" s="57" t="s">
        <v>19</v>
      </c>
      <c r="D27" s="61">
        <v>2.5</v>
      </c>
      <c r="E27" s="62" t="s">
        <v>22</v>
      </c>
      <c r="F27" s="79">
        <v>4</v>
      </c>
      <c r="G27" s="80" t="s">
        <v>13</v>
      </c>
      <c r="H27" s="79">
        <v>2</v>
      </c>
      <c r="I27" s="78">
        <f t="shared" si="9"/>
        <v>8.5</v>
      </c>
      <c r="J27" s="81">
        <f>'基本（介護無）・単一'!$L$8</f>
        <v>413</v>
      </c>
      <c r="K27" s="244"/>
      <c r="L27" s="59">
        <f>'④身体介護を伴わない移動支援・複合（日中＆夜間早朝）'!$J$38</f>
        <v>552</v>
      </c>
      <c r="M27" s="244"/>
      <c r="N27" s="59">
        <f t="shared" si="10"/>
        <v>276</v>
      </c>
      <c r="O27" s="244"/>
      <c r="P27" s="59">
        <f t="shared" si="0"/>
        <v>1517</v>
      </c>
      <c r="Q27" s="60">
        <f t="shared" si="1"/>
        <v>16990</v>
      </c>
      <c r="R27" s="60">
        <f t="shared" si="2"/>
        <v>16626</v>
      </c>
      <c r="S27" s="60">
        <f t="shared" si="3"/>
        <v>16535</v>
      </c>
      <c r="T27" s="60">
        <f t="shared" si="4"/>
        <v>16262</v>
      </c>
      <c r="U27" s="60">
        <f t="shared" si="5"/>
        <v>16080</v>
      </c>
      <c r="V27" s="60">
        <f t="shared" si="6"/>
        <v>15716</v>
      </c>
      <c r="W27" s="60">
        <f t="shared" si="7"/>
        <v>15443</v>
      </c>
      <c r="X27" s="60">
        <f t="shared" si="8"/>
        <v>15170</v>
      </c>
    </row>
    <row r="28" spans="1:24" ht="18" customHeight="1" x14ac:dyDescent="0.15">
      <c r="A28" s="53" t="s">
        <v>197</v>
      </c>
      <c r="B28" s="56" t="s">
        <v>11</v>
      </c>
      <c r="C28" s="57" t="s">
        <v>19</v>
      </c>
      <c r="D28" s="61">
        <v>2.5</v>
      </c>
      <c r="E28" s="62" t="s">
        <v>22</v>
      </c>
      <c r="F28" s="79">
        <v>4</v>
      </c>
      <c r="G28" s="80" t="s">
        <v>13</v>
      </c>
      <c r="H28" s="79">
        <v>2.5</v>
      </c>
      <c r="I28" s="78">
        <f t="shared" si="9"/>
        <v>9</v>
      </c>
      <c r="J28" s="81">
        <f>'基本（介護無）・単一'!$L$8</f>
        <v>413</v>
      </c>
      <c r="K28" s="244"/>
      <c r="L28" s="59">
        <f>'④身体介護を伴わない移動支援・複合（日中＆夜間早朝）'!$J$38</f>
        <v>552</v>
      </c>
      <c r="M28" s="244"/>
      <c r="N28" s="59">
        <f t="shared" si="10"/>
        <v>345</v>
      </c>
      <c r="O28" s="244"/>
      <c r="P28" s="59">
        <f t="shared" si="0"/>
        <v>1621</v>
      </c>
      <c r="Q28" s="60">
        <f t="shared" si="1"/>
        <v>18155</v>
      </c>
      <c r="R28" s="60">
        <f t="shared" si="2"/>
        <v>17766</v>
      </c>
      <c r="S28" s="60">
        <f t="shared" si="3"/>
        <v>17668</v>
      </c>
      <c r="T28" s="60">
        <f t="shared" si="4"/>
        <v>17377</v>
      </c>
      <c r="U28" s="60">
        <f t="shared" si="5"/>
        <v>17182</v>
      </c>
      <c r="V28" s="60">
        <f t="shared" si="6"/>
        <v>16793</v>
      </c>
      <c r="W28" s="60">
        <f t="shared" si="7"/>
        <v>16501</v>
      </c>
      <c r="X28" s="60">
        <f t="shared" si="8"/>
        <v>16210</v>
      </c>
    </row>
    <row r="29" spans="1:24" ht="18" customHeight="1" x14ac:dyDescent="0.15">
      <c r="A29" s="53" t="s">
        <v>203</v>
      </c>
      <c r="B29" s="56" t="s">
        <v>11</v>
      </c>
      <c r="C29" s="57" t="s">
        <v>19</v>
      </c>
      <c r="D29" s="61">
        <v>3</v>
      </c>
      <c r="E29" s="62" t="s">
        <v>22</v>
      </c>
      <c r="F29" s="79">
        <v>4</v>
      </c>
      <c r="G29" s="80" t="s">
        <v>13</v>
      </c>
      <c r="H29" s="79">
        <v>0.5</v>
      </c>
      <c r="I29" s="78">
        <f t="shared" si="9"/>
        <v>7.5</v>
      </c>
      <c r="J29" s="59">
        <f>'基本（介護無）・単一'!$L$9</f>
        <v>482</v>
      </c>
      <c r="K29" s="244"/>
      <c r="L29" s="59">
        <f>'④身体介護を伴わない移動支援・複合（日中＆夜間早朝）'!$J$38</f>
        <v>552</v>
      </c>
      <c r="M29" s="244"/>
      <c r="N29" s="59">
        <f t="shared" si="10"/>
        <v>69</v>
      </c>
      <c r="O29" s="244"/>
      <c r="P29" s="59">
        <f t="shared" si="0"/>
        <v>1276</v>
      </c>
      <c r="Q29" s="60">
        <f t="shared" si="1"/>
        <v>14291</v>
      </c>
      <c r="R29" s="60">
        <f t="shared" si="2"/>
        <v>13984</v>
      </c>
      <c r="S29" s="60">
        <f t="shared" si="3"/>
        <v>13908</v>
      </c>
      <c r="T29" s="60">
        <f t="shared" si="4"/>
        <v>13678</v>
      </c>
      <c r="U29" s="60">
        <f t="shared" si="5"/>
        <v>13525</v>
      </c>
      <c r="V29" s="60">
        <f t="shared" si="6"/>
        <v>13219</v>
      </c>
      <c r="W29" s="60">
        <f t="shared" si="7"/>
        <v>12989</v>
      </c>
      <c r="X29" s="60">
        <f t="shared" si="8"/>
        <v>12760</v>
      </c>
    </row>
    <row r="30" spans="1:24" ht="18" customHeight="1" x14ac:dyDescent="0.15">
      <c r="A30" s="53" t="s">
        <v>210</v>
      </c>
      <c r="B30" s="56" t="s">
        <v>11</v>
      </c>
      <c r="C30" s="57" t="s">
        <v>19</v>
      </c>
      <c r="D30" s="61">
        <v>3</v>
      </c>
      <c r="E30" s="62" t="s">
        <v>22</v>
      </c>
      <c r="F30" s="79">
        <v>4</v>
      </c>
      <c r="G30" s="80" t="s">
        <v>13</v>
      </c>
      <c r="H30" s="79">
        <v>1</v>
      </c>
      <c r="I30" s="78">
        <f t="shared" si="9"/>
        <v>8</v>
      </c>
      <c r="J30" s="81">
        <f>'基本（介護無）・単一'!$L$9</f>
        <v>482</v>
      </c>
      <c r="K30" s="244"/>
      <c r="L30" s="59">
        <f>'④身体介護を伴わない移動支援・複合（日中＆夜間早朝）'!$J$38</f>
        <v>552</v>
      </c>
      <c r="M30" s="244"/>
      <c r="N30" s="59">
        <f t="shared" si="10"/>
        <v>138</v>
      </c>
      <c r="O30" s="244"/>
      <c r="P30" s="59">
        <f t="shared" si="0"/>
        <v>1379</v>
      </c>
      <c r="Q30" s="60">
        <f t="shared" si="1"/>
        <v>15444</v>
      </c>
      <c r="R30" s="60">
        <f t="shared" si="2"/>
        <v>15113</v>
      </c>
      <c r="S30" s="60">
        <f t="shared" si="3"/>
        <v>15031</v>
      </c>
      <c r="T30" s="60">
        <f t="shared" si="4"/>
        <v>14782</v>
      </c>
      <c r="U30" s="60">
        <f t="shared" si="5"/>
        <v>14617</v>
      </c>
      <c r="V30" s="60">
        <f t="shared" si="6"/>
        <v>14286</v>
      </c>
      <c r="W30" s="60">
        <f t="shared" si="7"/>
        <v>14038</v>
      </c>
      <c r="X30" s="60">
        <f t="shared" si="8"/>
        <v>13790</v>
      </c>
    </row>
    <row r="31" spans="1:24" ht="18" customHeight="1" x14ac:dyDescent="0.15">
      <c r="A31" s="53" t="s">
        <v>215</v>
      </c>
      <c r="B31" s="56" t="s">
        <v>11</v>
      </c>
      <c r="C31" s="57" t="s">
        <v>19</v>
      </c>
      <c r="D31" s="61">
        <v>3</v>
      </c>
      <c r="E31" s="62" t="s">
        <v>22</v>
      </c>
      <c r="F31" s="79">
        <v>4</v>
      </c>
      <c r="G31" s="80" t="s">
        <v>13</v>
      </c>
      <c r="H31" s="79">
        <v>1.5</v>
      </c>
      <c r="I31" s="78">
        <f t="shared" si="9"/>
        <v>8.5</v>
      </c>
      <c r="J31" s="81">
        <f>'基本（介護無）・単一'!$L$9</f>
        <v>482</v>
      </c>
      <c r="K31" s="244"/>
      <c r="L31" s="59">
        <f>'④身体介護を伴わない移動支援・複合（日中＆夜間早朝）'!$J$38</f>
        <v>552</v>
      </c>
      <c r="M31" s="244"/>
      <c r="N31" s="59">
        <f t="shared" si="10"/>
        <v>207</v>
      </c>
      <c r="O31" s="244"/>
      <c r="P31" s="59">
        <f t="shared" si="0"/>
        <v>1483</v>
      </c>
      <c r="Q31" s="60">
        <f t="shared" si="1"/>
        <v>16609</v>
      </c>
      <c r="R31" s="60">
        <f t="shared" si="2"/>
        <v>16253</v>
      </c>
      <c r="S31" s="60">
        <f t="shared" si="3"/>
        <v>16164</v>
      </c>
      <c r="T31" s="60">
        <f t="shared" si="4"/>
        <v>15897</v>
      </c>
      <c r="U31" s="60">
        <f t="shared" si="5"/>
        <v>15719</v>
      </c>
      <c r="V31" s="60">
        <f t="shared" si="6"/>
        <v>15363</v>
      </c>
      <c r="W31" s="60">
        <f t="shared" si="7"/>
        <v>15096</v>
      </c>
      <c r="X31" s="60">
        <f t="shared" si="8"/>
        <v>14830</v>
      </c>
    </row>
    <row r="32" spans="1:24" ht="18" customHeight="1" x14ac:dyDescent="0.15">
      <c r="A32" s="53" t="s">
        <v>220</v>
      </c>
      <c r="B32" s="56" t="s">
        <v>11</v>
      </c>
      <c r="C32" s="57" t="s">
        <v>19</v>
      </c>
      <c r="D32" s="61">
        <v>3</v>
      </c>
      <c r="E32" s="62" t="s">
        <v>22</v>
      </c>
      <c r="F32" s="79">
        <v>4</v>
      </c>
      <c r="G32" s="80" t="s">
        <v>13</v>
      </c>
      <c r="H32" s="79">
        <v>2</v>
      </c>
      <c r="I32" s="78">
        <f t="shared" si="9"/>
        <v>9</v>
      </c>
      <c r="J32" s="81">
        <f>'基本（介護無）・単一'!$L$9</f>
        <v>482</v>
      </c>
      <c r="K32" s="244"/>
      <c r="L32" s="59">
        <f>'④身体介護を伴わない移動支援・複合（日中＆夜間早朝）'!$J$38</f>
        <v>552</v>
      </c>
      <c r="M32" s="244"/>
      <c r="N32" s="59">
        <f t="shared" si="10"/>
        <v>276</v>
      </c>
      <c r="O32" s="244"/>
      <c r="P32" s="59">
        <f t="shared" si="0"/>
        <v>1586</v>
      </c>
      <c r="Q32" s="60">
        <f t="shared" si="1"/>
        <v>17763</v>
      </c>
      <c r="R32" s="60">
        <f t="shared" si="2"/>
        <v>17382</v>
      </c>
      <c r="S32" s="60">
        <f t="shared" si="3"/>
        <v>17287</v>
      </c>
      <c r="T32" s="60">
        <f t="shared" si="4"/>
        <v>17001</v>
      </c>
      <c r="U32" s="60">
        <f t="shared" si="5"/>
        <v>16811</v>
      </c>
      <c r="V32" s="60">
        <f t="shared" si="6"/>
        <v>16430</v>
      </c>
      <c r="W32" s="60">
        <f t="shared" si="7"/>
        <v>16145</v>
      </c>
      <c r="X32" s="60">
        <f t="shared" si="8"/>
        <v>15860</v>
      </c>
    </row>
    <row r="33" spans="1:24" ht="18" customHeight="1" x14ac:dyDescent="0.15">
      <c r="A33" s="53" t="s">
        <v>224</v>
      </c>
      <c r="B33" s="56" t="s">
        <v>11</v>
      </c>
      <c r="C33" s="57" t="s">
        <v>19</v>
      </c>
      <c r="D33" s="61">
        <v>3</v>
      </c>
      <c r="E33" s="62" t="s">
        <v>22</v>
      </c>
      <c r="F33" s="79">
        <v>4</v>
      </c>
      <c r="G33" s="80" t="s">
        <v>13</v>
      </c>
      <c r="H33" s="79">
        <v>2.5</v>
      </c>
      <c r="I33" s="78">
        <f t="shared" si="9"/>
        <v>9.5</v>
      </c>
      <c r="J33" s="81">
        <f>'基本（介護無）・単一'!$L$9</f>
        <v>482</v>
      </c>
      <c r="K33" s="244"/>
      <c r="L33" s="59">
        <f>'④身体介護を伴わない移動支援・複合（日中＆夜間早朝）'!$J$38</f>
        <v>552</v>
      </c>
      <c r="M33" s="244"/>
      <c r="N33" s="59">
        <f t="shared" si="10"/>
        <v>345</v>
      </c>
      <c r="O33" s="244"/>
      <c r="P33" s="59">
        <f t="shared" si="0"/>
        <v>1690</v>
      </c>
      <c r="Q33" s="60">
        <f t="shared" si="1"/>
        <v>18928</v>
      </c>
      <c r="R33" s="60">
        <f t="shared" si="2"/>
        <v>18522</v>
      </c>
      <c r="S33" s="60">
        <f t="shared" si="3"/>
        <v>18421</v>
      </c>
      <c r="T33" s="60">
        <f t="shared" si="4"/>
        <v>18116</v>
      </c>
      <c r="U33" s="60">
        <f t="shared" si="5"/>
        <v>17914</v>
      </c>
      <c r="V33" s="60">
        <f t="shared" si="6"/>
        <v>17508</v>
      </c>
      <c r="W33" s="60">
        <f t="shared" si="7"/>
        <v>17204</v>
      </c>
      <c r="X33" s="60">
        <f t="shared" si="8"/>
        <v>16900</v>
      </c>
    </row>
    <row r="34" spans="1:24" ht="18" customHeight="1" x14ac:dyDescent="0.15">
      <c r="A34" s="53" t="s">
        <v>228</v>
      </c>
      <c r="B34" s="56" t="s">
        <v>11</v>
      </c>
      <c r="C34" s="57" t="s">
        <v>19</v>
      </c>
      <c r="D34" s="61">
        <v>3.5</v>
      </c>
      <c r="E34" s="62" t="s">
        <v>22</v>
      </c>
      <c r="F34" s="79">
        <v>4</v>
      </c>
      <c r="G34" s="80" t="s">
        <v>13</v>
      </c>
      <c r="H34" s="79">
        <v>0.5</v>
      </c>
      <c r="I34" s="78">
        <f t="shared" si="9"/>
        <v>8</v>
      </c>
      <c r="J34" s="59">
        <f>'基本（介護無）・単一'!$L$10</f>
        <v>551</v>
      </c>
      <c r="K34" s="244"/>
      <c r="L34" s="59">
        <f>'④身体介護を伴わない移動支援・複合（日中＆夜間早朝）'!$J$38</f>
        <v>552</v>
      </c>
      <c r="M34" s="244"/>
      <c r="N34" s="59">
        <f t="shared" si="10"/>
        <v>69</v>
      </c>
      <c r="O34" s="244"/>
      <c r="P34" s="59">
        <f t="shared" si="0"/>
        <v>1345</v>
      </c>
      <c r="Q34" s="60">
        <f t="shared" si="1"/>
        <v>15064</v>
      </c>
      <c r="R34" s="60">
        <f t="shared" si="2"/>
        <v>14741</v>
      </c>
      <c r="S34" s="60">
        <f t="shared" si="3"/>
        <v>14660</v>
      </c>
      <c r="T34" s="60">
        <f t="shared" si="4"/>
        <v>14418</v>
      </c>
      <c r="U34" s="60">
        <f t="shared" si="5"/>
        <v>14257</v>
      </c>
      <c r="V34" s="60">
        <f t="shared" si="6"/>
        <v>13934</v>
      </c>
      <c r="W34" s="60">
        <f t="shared" si="7"/>
        <v>13692</v>
      </c>
      <c r="X34" s="60">
        <f t="shared" si="8"/>
        <v>13450</v>
      </c>
    </row>
    <row r="35" spans="1:24" ht="18" customHeight="1" x14ac:dyDescent="0.15">
      <c r="A35" s="53" t="s">
        <v>233</v>
      </c>
      <c r="B35" s="56" t="s">
        <v>11</v>
      </c>
      <c r="C35" s="57" t="s">
        <v>19</v>
      </c>
      <c r="D35" s="61">
        <v>3.5</v>
      </c>
      <c r="E35" s="62" t="s">
        <v>22</v>
      </c>
      <c r="F35" s="79">
        <v>4</v>
      </c>
      <c r="G35" s="80" t="s">
        <v>13</v>
      </c>
      <c r="H35" s="79">
        <v>1</v>
      </c>
      <c r="I35" s="78">
        <f t="shared" si="9"/>
        <v>8.5</v>
      </c>
      <c r="J35" s="59">
        <f>'基本（介護無）・単一'!$L$10</f>
        <v>551</v>
      </c>
      <c r="K35" s="244"/>
      <c r="L35" s="59">
        <f>'④身体介護を伴わない移動支援・複合（日中＆夜間早朝）'!$J$38</f>
        <v>552</v>
      </c>
      <c r="M35" s="244"/>
      <c r="N35" s="59">
        <f t="shared" si="10"/>
        <v>138</v>
      </c>
      <c r="O35" s="244"/>
      <c r="P35" s="59">
        <f t="shared" si="0"/>
        <v>1448</v>
      </c>
      <c r="Q35" s="60">
        <f t="shared" si="1"/>
        <v>16217</v>
      </c>
      <c r="R35" s="60">
        <f t="shared" si="2"/>
        <v>15870</v>
      </c>
      <c r="S35" s="60">
        <f t="shared" si="3"/>
        <v>15783</v>
      </c>
      <c r="T35" s="60">
        <f t="shared" si="4"/>
        <v>15522</v>
      </c>
      <c r="U35" s="60">
        <f t="shared" si="5"/>
        <v>15348</v>
      </c>
      <c r="V35" s="60">
        <f t="shared" si="6"/>
        <v>15001</v>
      </c>
      <c r="W35" s="60">
        <f t="shared" si="7"/>
        <v>14740</v>
      </c>
      <c r="X35" s="60">
        <f t="shared" si="8"/>
        <v>14480</v>
      </c>
    </row>
    <row r="36" spans="1:24" ht="18" customHeight="1" x14ac:dyDescent="0.15">
      <c r="A36" s="53" t="s">
        <v>237</v>
      </c>
      <c r="B36" s="56" t="s">
        <v>11</v>
      </c>
      <c r="C36" s="57" t="s">
        <v>19</v>
      </c>
      <c r="D36" s="61">
        <v>3.5</v>
      </c>
      <c r="E36" s="62" t="s">
        <v>22</v>
      </c>
      <c r="F36" s="79">
        <v>4</v>
      </c>
      <c r="G36" s="80" t="s">
        <v>13</v>
      </c>
      <c r="H36" s="79">
        <v>1.5</v>
      </c>
      <c r="I36" s="78">
        <f t="shared" si="9"/>
        <v>9</v>
      </c>
      <c r="J36" s="59">
        <f>'基本（介護無）・単一'!$L$10</f>
        <v>551</v>
      </c>
      <c r="K36" s="244"/>
      <c r="L36" s="59">
        <f>'④身体介護を伴わない移動支援・複合（日中＆夜間早朝）'!$J$38</f>
        <v>552</v>
      </c>
      <c r="M36" s="244"/>
      <c r="N36" s="59">
        <f t="shared" si="10"/>
        <v>207</v>
      </c>
      <c r="O36" s="244"/>
      <c r="P36" s="59">
        <f t="shared" ref="P36:P67" si="11">ROUND(J36*(1+$K$4),0)+ROUND(L36*(1+$M$4),0)+ROUND(N36*(1+$O$4),0)</f>
        <v>1552</v>
      </c>
      <c r="Q36" s="60">
        <f t="shared" si="1"/>
        <v>17382</v>
      </c>
      <c r="R36" s="60">
        <f t="shared" si="2"/>
        <v>17009</v>
      </c>
      <c r="S36" s="60">
        <f t="shared" si="3"/>
        <v>16916</v>
      </c>
      <c r="T36" s="60">
        <f t="shared" si="4"/>
        <v>16637</v>
      </c>
      <c r="U36" s="60">
        <f t="shared" si="5"/>
        <v>16451</v>
      </c>
      <c r="V36" s="60">
        <f t="shared" si="6"/>
        <v>16078</v>
      </c>
      <c r="W36" s="60">
        <f t="shared" si="7"/>
        <v>15799</v>
      </c>
      <c r="X36" s="60">
        <f t="shared" si="8"/>
        <v>15520</v>
      </c>
    </row>
    <row r="37" spans="1:24" ht="18" customHeight="1" x14ac:dyDescent="0.15">
      <c r="A37" s="53" t="s">
        <v>242</v>
      </c>
      <c r="B37" s="56" t="s">
        <v>11</v>
      </c>
      <c r="C37" s="57" t="s">
        <v>19</v>
      </c>
      <c r="D37" s="61">
        <v>3.5</v>
      </c>
      <c r="E37" s="62" t="s">
        <v>22</v>
      </c>
      <c r="F37" s="79">
        <v>4</v>
      </c>
      <c r="G37" s="80" t="s">
        <v>13</v>
      </c>
      <c r="H37" s="79">
        <v>2</v>
      </c>
      <c r="I37" s="78">
        <f t="shared" si="9"/>
        <v>9.5</v>
      </c>
      <c r="J37" s="59">
        <f>'基本（介護無）・単一'!$L$10</f>
        <v>551</v>
      </c>
      <c r="K37" s="244"/>
      <c r="L37" s="59">
        <f>'④身体介護を伴わない移動支援・複合（日中＆夜間早朝）'!$J$38</f>
        <v>552</v>
      </c>
      <c r="M37" s="244"/>
      <c r="N37" s="59">
        <f t="shared" si="10"/>
        <v>276</v>
      </c>
      <c r="O37" s="244"/>
      <c r="P37" s="59">
        <f t="shared" si="11"/>
        <v>1655</v>
      </c>
      <c r="Q37" s="60">
        <f t="shared" si="1"/>
        <v>18536</v>
      </c>
      <c r="R37" s="60">
        <f t="shared" si="2"/>
        <v>18138</v>
      </c>
      <c r="S37" s="60">
        <f t="shared" si="3"/>
        <v>18039</v>
      </c>
      <c r="T37" s="60">
        <f t="shared" si="4"/>
        <v>17741</v>
      </c>
      <c r="U37" s="60">
        <f t="shared" si="5"/>
        <v>17543</v>
      </c>
      <c r="V37" s="60">
        <f t="shared" si="6"/>
        <v>17145</v>
      </c>
      <c r="W37" s="60">
        <f t="shared" si="7"/>
        <v>16847</v>
      </c>
      <c r="X37" s="60">
        <f t="shared" si="8"/>
        <v>16550</v>
      </c>
    </row>
    <row r="38" spans="1:24" ht="18" customHeight="1" x14ac:dyDescent="0.15">
      <c r="A38" s="53" t="s">
        <v>246</v>
      </c>
      <c r="B38" s="56" t="s">
        <v>11</v>
      </c>
      <c r="C38" s="57" t="s">
        <v>19</v>
      </c>
      <c r="D38" s="61">
        <v>3.5</v>
      </c>
      <c r="E38" s="62" t="s">
        <v>22</v>
      </c>
      <c r="F38" s="79">
        <v>4</v>
      </c>
      <c r="G38" s="80" t="s">
        <v>13</v>
      </c>
      <c r="H38" s="79">
        <v>2.5</v>
      </c>
      <c r="I38" s="78">
        <f t="shared" si="9"/>
        <v>10</v>
      </c>
      <c r="J38" s="59">
        <f>'基本（介護無）・単一'!$L$10</f>
        <v>551</v>
      </c>
      <c r="K38" s="244"/>
      <c r="L38" s="59">
        <f>'④身体介護を伴わない移動支援・複合（日中＆夜間早朝）'!$J$38</f>
        <v>552</v>
      </c>
      <c r="M38" s="244"/>
      <c r="N38" s="59">
        <f t="shared" si="10"/>
        <v>345</v>
      </c>
      <c r="O38" s="244"/>
      <c r="P38" s="59">
        <f t="shared" si="11"/>
        <v>1759</v>
      </c>
      <c r="Q38" s="60">
        <f t="shared" si="1"/>
        <v>19700</v>
      </c>
      <c r="R38" s="60">
        <f t="shared" si="2"/>
        <v>19278</v>
      </c>
      <c r="S38" s="60">
        <f t="shared" si="3"/>
        <v>19173</v>
      </c>
      <c r="T38" s="60">
        <f t="shared" si="4"/>
        <v>18856</v>
      </c>
      <c r="U38" s="60">
        <f t="shared" si="5"/>
        <v>18645</v>
      </c>
      <c r="V38" s="60">
        <f t="shared" si="6"/>
        <v>18223</v>
      </c>
      <c r="W38" s="60">
        <f t="shared" si="7"/>
        <v>17906</v>
      </c>
      <c r="X38" s="60">
        <f t="shared" si="8"/>
        <v>17590</v>
      </c>
    </row>
    <row r="39" spans="1:24" ht="18" customHeight="1" x14ac:dyDescent="0.15">
      <c r="A39" s="53" t="s">
        <v>251</v>
      </c>
      <c r="B39" s="56" t="s">
        <v>11</v>
      </c>
      <c r="C39" s="57" t="s">
        <v>19</v>
      </c>
      <c r="D39" s="61">
        <v>4</v>
      </c>
      <c r="E39" s="62" t="s">
        <v>22</v>
      </c>
      <c r="F39" s="79">
        <v>4</v>
      </c>
      <c r="G39" s="80" t="s">
        <v>13</v>
      </c>
      <c r="H39" s="79">
        <v>0.5</v>
      </c>
      <c r="I39" s="78">
        <f t="shared" si="9"/>
        <v>8.5</v>
      </c>
      <c r="J39" s="81">
        <f>'基本（介護無）・単一'!$L$11</f>
        <v>620</v>
      </c>
      <c r="K39" s="244"/>
      <c r="L39" s="59">
        <f>'④身体介護を伴わない移動支援・複合（日中＆夜間早朝）'!$J$38</f>
        <v>552</v>
      </c>
      <c r="M39" s="244"/>
      <c r="N39" s="59">
        <f t="shared" si="10"/>
        <v>69</v>
      </c>
      <c r="O39" s="244"/>
      <c r="P39" s="59">
        <f t="shared" si="11"/>
        <v>1414</v>
      </c>
      <c r="Q39" s="60">
        <f t="shared" si="1"/>
        <v>15836</v>
      </c>
      <c r="R39" s="60">
        <f t="shared" si="2"/>
        <v>15497</v>
      </c>
      <c r="S39" s="60">
        <f t="shared" si="3"/>
        <v>15412</v>
      </c>
      <c r="T39" s="60">
        <f t="shared" si="4"/>
        <v>15158</v>
      </c>
      <c r="U39" s="60">
        <f t="shared" si="5"/>
        <v>14988</v>
      </c>
      <c r="V39" s="60">
        <f t="shared" si="6"/>
        <v>14649</v>
      </c>
      <c r="W39" s="60">
        <f t="shared" si="7"/>
        <v>14394</v>
      </c>
      <c r="X39" s="60">
        <f t="shared" si="8"/>
        <v>14140</v>
      </c>
    </row>
    <row r="40" spans="1:24" ht="18" customHeight="1" x14ac:dyDescent="0.15">
      <c r="A40" s="53" t="s">
        <v>256</v>
      </c>
      <c r="B40" s="56" t="s">
        <v>11</v>
      </c>
      <c r="C40" s="57" t="s">
        <v>19</v>
      </c>
      <c r="D40" s="61">
        <v>4</v>
      </c>
      <c r="E40" s="62" t="s">
        <v>22</v>
      </c>
      <c r="F40" s="79">
        <v>4</v>
      </c>
      <c r="G40" s="80" t="s">
        <v>13</v>
      </c>
      <c r="H40" s="79">
        <v>1</v>
      </c>
      <c r="I40" s="78">
        <f t="shared" si="9"/>
        <v>9</v>
      </c>
      <c r="J40" s="81">
        <f>'基本（介護無）・単一'!$L$11</f>
        <v>620</v>
      </c>
      <c r="K40" s="244"/>
      <c r="L40" s="59">
        <f>'④身体介護を伴わない移動支援・複合（日中＆夜間早朝）'!$J$38</f>
        <v>552</v>
      </c>
      <c r="M40" s="244"/>
      <c r="N40" s="59">
        <f t="shared" si="10"/>
        <v>138</v>
      </c>
      <c r="O40" s="244"/>
      <c r="P40" s="59">
        <f t="shared" si="11"/>
        <v>1517</v>
      </c>
      <c r="Q40" s="60">
        <f t="shared" si="1"/>
        <v>16990</v>
      </c>
      <c r="R40" s="60">
        <f t="shared" si="2"/>
        <v>16626</v>
      </c>
      <c r="S40" s="60">
        <f t="shared" si="3"/>
        <v>16535</v>
      </c>
      <c r="T40" s="60">
        <f t="shared" si="4"/>
        <v>16262</v>
      </c>
      <c r="U40" s="60">
        <f t="shared" si="5"/>
        <v>16080</v>
      </c>
      <c r="V40" s="60">
        <f t="shared" si="6"/>
        <v>15716</v>
      </c>
      <c r="W40" s="60">
        <f t="shared" si="7"/>
        <v>15443</v>
      </c>
      <c r="X40" s="60">
        <f t="shared" si="8"/>
        <v>15170</v>
      </c>
    </row>
    <row r="41" spans="1:24" ht="18" customHeight="1" x14ac:dyDescent="0.15">
      <c r="A41" s="53" t="s">
        <v>262</v>
      </c>
      <c r="B41" s="56" t="s">
        <v>11</v>
      </c>
      <c r="C41" s="57" t="s">
        <v>19</v>
      </c>
      <c r="D41" s="61">
        <v>4</v>
      </c>
      <c r="E41" s="62" t="s">
        <v>22</v>
      </c>
      <c r="F41" s="79">
        <v>4</v>
      </c>
      <c r="G41" s="80" t="s">
        <v>13</v>
      </c>
      <c r="H41" s="79">
        <v>1.5</v>
      </c>
      <c r="I41" s="78">
        <f t="shared" si="9"/>
        <v>9.5</v>
      </c>
      <c r="J41" s="81">
        <f>'基本（介護無）・単一'!$L$11</f>
        <v>620</v>
      </c>
      <c r="K41" s="244"/>
      <c r="L41" s="59">
        <f>'④身体介護を伴わない移動支援・複合（日中＆夜間早朝）'!$J$38</f>
        <v>552</v>
      </c>
      <c r="M41" s="244"/>
      <c r="N41" s="59">
        <f t="shared" si="10"/>
        <v>207</v>
      </c>
      <c r="O41" s="244"/>
      <c r="P41" s="59">
        <f t="shared" si="11"/>
        <v>1621</v>
      </c>
      <c r="Q41" s="60">
        <f t="shared" si="1"/>
        <v>18155</v>
      </c>
      <c r="R41" s="60">
        <f t="shared" si="2"/>
        <v>17766</v>
      </c>
      <c r="S41" s="60">
        <f t="shared" si="3"/>
        <v>17668</v>
      </c>
      <c r="T41" s="60">
        <f t="shared" si="4"/>
        <v>17377</v>
      </c>
      <c r="U41" s="60">
        <f t="shared" si="5"/>
        <v>17182</v>
      </c>
      <c r="V41" s="60">
        <f t="shared" si="6"/>
        <v>16793</v>
      </c>
      <c r="W41" s="60">
        <f t="shared" si="7"/>
        <v>16501</v>
      </c>
      <c r="X41" s="60">
        <f t="shared" si="8"/>
        <v>16210</v>
      </c>
    </row>
    <row r="42" spans="1:24" ht="18" customHeight="1" x14ac:dyDescent="0.15">
      <c r="A42" s="53" t="s">
        <v>267</v>
      </c>
      <c r="B42" s="56" t="s">
        <v>11</v>
      </c>
      <c r="C42" s="57" t="s">
        <v>19</v>
      </c>
      <c r="D42" s="61">
        <v>4</v>
      </c>
      <c r="E42" s="62" t="s">
        <v>22</v>
      </c>
      <c r="F42" s="79">
        <v>4</v>
      </c>
      <c r="G42" s="80" t="s">
        <v>13</v>
      </c>
      <c r="H42" s="79">
        <v>2</v>
      </c>
      <c r="I42" s="78">
        <f t="shared" si="9"/>
        <v>10</v>
      </c>
      <c r="J42" s="81">
        <f>'基本（介護無）・単一'!$L$11</f>
        <v>620</v>
      </c>
      <c r="K42" s="244"/>
      <c r="L42" s="59">
        <f>'④身体介護を伴わない移動支援・複合（日中＆夜間早朝）'!$J$38</f>
        <v>552</v>
      </c>
      <c r="M42" s="244"/>
      <c r="N42" s="59">
        <f t="shared" si="10"/>
        <v>276</v>
      </c>
      <c r="O42" s="244"/>
      <c r="P42" s="59">
        <f t="shared" si="11"/>
        <v>1724</v>
      </c>
      <c r="Q42" s="60">
        <f t="shared" si="1"/>
        <v>19308</v>
      </c>
      <c r="R42" s="60">
        <f t="shared" si="2"/>
        <v>18895</v>
      </c>
      <c r="S42" s="60">
        <f t="shared" si="3"/>
        <v>18791</v>
      </c>
      <c r="T42" s="60">
        <f t="shared" si="4"/>
        <v>18481</v>
      </c>
      <c r="U42" s="60">
        <f t="shared" si="5"/>
        <v>18274</v>
      </c>
      <c r="V42" s="60">
        <f t="shared" si="6"/>
        <v>17860</v>
      </c>
      <c r="W42" s="60">
        <f t="shared" si="7"/>
        <v>17550</v>
      </c>
      <c r="X42" s="60">
        <f t="shared" si="8"/>
        <v>17240</v>
      </c>
    </row>
    <row r="43" spans="1:24" ht="18" customHeight="1" x14ac:dyDescent="0.15">
      <c r="A43" s="53" t="s">
        <v>272</v>
      </c>
      <c r="B43" s="56" t="s">
        <v>11</v>
      </c>
      <c r="C43" s="57" t="s">
        <v>19</v>
      </c>
      <c r="D43" s="61">
        <v>4</v>
      </c>
      <c r="E43" s="62" t="s">
        <v>22</v>
      </c>
      <c r="F43" s="79">
        <v>4</v>
      </c>
      <c r="G43" s="80" t="s">
        <v>13</v>
      </c>
      <c r="H43" s="79">
        <v>2.5</v>
      </c>
      <c r="I43" s="78">
        <f t="shared" si="9"/>
        <v>10.5</v>
      </c>
      <c r="J43" s="81">
        <f>'基本（介護無）・単一'!$L$11</f>
        <v>620</v>
      </c>
      <c r="K43" s="244"/>
      <c r="L43" s="59">
        <f>'④身体介護を伴わない移動支援・複合（日中＆夜間早朝）'!$J$38</f>
        <v>552</v>
      </c>
      <c r="M43" s="244"/>
      <c r="N43" s="59">
        <f t="shared" si="10"/>
        <v>345</v>
      </c>
      <c r="O43" s="244"/>
      <c r="P43" s="59">
        <f t="shared" si="11"/>
        <v>1828</v>
      </c>
      <c r="Q43" s="60">
        <f t="shared" si="1"/>
        <v>20473</v>
      </c>
      <c r="R43" s="60">
        <f t="shared" si="2"/>
        <v>20034</v>
      </c>
      <c r="S43" s="60">
        <f t="shared" si="3"/>
        <v>19925</v>
      </c>
      <c r="T43" s="60">
        <f t="shared" si="4"/>
        <v>19596</v>
      </c>
      <c r="U43" s="60">
        <f t="shared" si="5"/>
        <v>19376</v>
      </c>
      <c r="V43" s="60">
        <f t="shared" si="6"/>
        <v>18938</v>
      </c>
      <c r="W43" s="60">
        <f t="shared" si="7"/>
        <v>18609</v>
      </c>
      <c r="X43" s="60">
        <f t="shared" si="8"/>
        <v>18280</v>
      </c>
    </row>
    <row r="44" spans="1:24" ht="18" customHeight="1" x14ac:dyDescent="0.15">
      <c r="A44" s="53" t="s">
        <v>277</v>
      </c>
      <c r="B44" s="56" t="s">
        <v>11</v>
      </c>
      <c r="C44" s="57" t="s">
        <v>19</v>
      </c>
      <c r="D44" s="61">
        <v>4.5</v>
      </c>
      <c r="E44" s="62" t="s">
        <v>22</v>
      </c>
      <c r="F44" s="79">
        <v>4</v>
      </c>
      <c r="G44" s="80" t="s">
        <v>13</v>
      </c>
      <c r="H44" s="79">
        <v>0.5</v>
      </c>
      <c r="I44" s="78">
        <f t="shared" si="9"/>
        <v>9</v>
      </c>
      <c r="J44" s="81">
        <f>'基本（介護無）・単一'!$L$12</f>
        <v>689</v>
      </c>
      <c r="K44" s="244"/>
      <c r="L44" s="59">
        <f>'④身体介護を伴わない移動支援・複合（日中＆夜間早朝）'!$J$38</f>
        <v>552</v>
      </c>
      <c r="M44" s="244"/>
      <c r="N44" s="59">
        <f t="shared" si="10"/>
        <v>69</v>
      </c>
      <c r="O44" s="244"/>
      <c r="P44" s="59">
        <f t="shared" si="11"/>
        <v>1483</v>
      </c>
      <c r="Q44" s="60">
        <f t="shared" si="1"/>
        <v>16609</v>
      </c>
      <c r="R44" s="60">
        <f t="shared" si="2"/>
        <v>16253</v>
      </c>
      <c r="S44" s="60">
        <f t="shared" si="3"/>
        <v>16164</v>
      </c>
      <c r="T44" s="60">
        <f t="shared" si="4"/>
        <v>15897</v>
      </c>
      <c r="U44" s="60">
        <f t="shared" si="5"/>
        <v>15719</v>
      </c>
      <c r="V44" s="60">
        <f t="shared" si="6"/>
        <v>15363</v>
      </c>
      <c r="W44" s="60">
        <f t="shared" si="7"/>
        <v>15096</v>
      </c>
      <c r="X44" s="60">
        <f t="shared" si="8"/>
        <v>14830</v>
      </c>
    </row>
    <row r="45" spans="1:24" ht="18" customHeight="1" x14ac:dyDescent="0.15">
      <c r="A45" s="53" t="s">
        <v>282</v>
      </c>
      <c r="B45" s="56" t="s">
        <v>11</v>
      </c>
      <c r="C45" s="57" t="s">
        <v>19</v>
      </c>
      <c r="D45" s="61">
        <v>4.5</v>
      </c>
      <c r="E45" s="62" t="s">
        <v>22</v>
      </c>
      <c r="F45" s="79">
        <v>4</v>
      </c>
      <c r="G45" s="80" t="s">
        <v>13</v>
      </c>
      <c r="H45" s="79">
        <v>1</v>
      </c>
      <c r="I45" s="78">
        <f t="shared" si="9"/>
        <v>9.5</v>
      </c>
      <c r="J45" s="81">
        <f>'基本（介護無）・単一'!$L$12</f>
        <v>689</v>
      </c>
      <c r="K45" s="244"/>
      <c r="L45" s="59">
        <f>'④身体介護を伴わない移動支援・複合（日中＆夜間早朝）'!$J$38</f>
        <v>552</v>
      </c>
      <c r="M45" s="244"/>
      <c r="N45" s="59">
        <f t="shared" si="10"/>
        <v>138</v>
      </c>
      <c r="O45" s="244"/>
      <c r="P45" s="59">
        <f t="shared" si="11"/>
        <v>1586</v>
      </c>
      <c r="Q45" s="60">
        <f t="shared" si="1"/>
        <v>17763</v>
      </c>
      <c r="R45" s="60">
        <f t="shared" si="2"/>
        <v>17382</v>
      </c>
      <c r="S45" s="60">
        <f t="shared" si="3"/>
        <v>17287</v>
      </c>
      <c r="T45" s="60">
        <f t="shared" si="4"/>
        <v>17001</v>
      </c>
      <c r="U45" s="60">
        <f t="shared" si="5"/>
        <v>16811</v>
      </c>
      <c r="V45" s="60">
        <f t="shared" si="6"/>
        <v>16430</v>
      </c>
      <c r="W45" s="60">
        <f t="shared" si="7"/>
        <v>16145</v>
      </c>
      <c r="X45" s="60">
        <f t="shared" si="8"/>
        <v>15860</v>
      </c>
    </row>
    <row r="46" spans="1:24" ht="18" customHeight="1" x14ac:dyDescent="0.15">
      <c r="A46" s="53" t="s">
        <v>288</v>
      </c>
      <c r="B46" s="56" t="s">
        <v>11</v>
      </c>
      <c r="C46" s="57" t="s">
        <v>19</v>
      </c>
      <c r="D46" s="61">
        <v>4.5</v>
      </c>
      <c r="E46" s="62" t="s">
        <v>22</v>
      </c>
      <c r="F46" s="79">
        <v>4</v>
      </c>
      <c r="G46" s="80" t="s">
        <v>13</v>
      </c>
      <c r="H46" s="79">
        <v>1.5</v>
      </c>
      <c r="I46" s="78">
        <f t="shared" si="9"/>
        <v>10</v>
      </c>
      <c r="J46" s="81">
        <f>'基本（介護無）・単一'!$L$12</f>
        <v>689</v>
      </c>
      <c r="K46" s="244"/>
      <c r="L46" s="59">
        <f>'④身体介護を伴わない移動支援・複合（日中＆夜間早朝）'!$J$38</f>
        <v>552</v>
      </c>
      <c r="M46" s="244"/>
      <c r="N46" s="59">
        <f t="shared" si="10"/>
        <v>207</v>
      </c>
      <c r="O46" s="244"/>
      <c r="P46" s="59">
        <f t="shared" si="11"/>
        <v>1690</v>
      </c>
      <c r="Q46" s="60">
        <f t="shared" si="1"/>
        <v>18928</v>
      </c>
      <c r="R46" s="60">
        <f t="shared" si="2"/>
        <v>18522</v>
      </c>
      <c r="S46" s="60">
        <f t="shared" si="3"/>
        <v>18421</v>
      </c>
      <c r="T46" s="60">
        <f t="shared" si="4"/>
        <v>18116</v>
      </c>
      <c r="U46" s="60">
        <f t="shared" si="5"/>
        <v>17914</v>
      </c>
      <c r="V46" s="60">
        <f t="shared" si="6"/>
        <v>17508</v>
      </c>
      <c r="W46" s="60">
        <f t="shared" si="7"/>
        <v>17204</v>
      </c>
      <c r="X46" s="60">
        <f t="shared" si="8"/>
        <v>16900</v>
      </c>
    </row>
    <row r="47" spans="1:24" ht="18" customHeight="1" x14ac:dyDescent="0.15">
      <c r="A47" s="53" t="s">
        <v>293</v>
      </c>
      <c r="B47" s="56" t="s">
        <v>11</v>
      </c>
      <c r="C47" s="57" t="s">
        <v>19</v>
      </c>
      <c r="D47" s="61">
        <v>4.5</v>
      </c>
      <c r="E47" s="62" t="s">
        <v>22</v>
      </c>
      <c r="F47" s="79">
        <v>4</v>
      </c>
      <c r="G47" s="80" t="s">
        <v>13</v>
      </c>
      <c r="H47" s="79">
        <v>2</v>
      </c>
      <c r="I47" s="78">
        <f t="shared" si="9"/>
        <v>10.5</v>
      </c>
      <c r="J47" s="81">
        <f>'基本（介護無）・単一'!$L$12</f>
        <v>689</v>
      </c>
      <c r="K47" s="244"/>
      <c r="L47" s="59">
        <f>'④身体介護を伴わない移動支援・複合（日中＆夜間早朝）'!$J$38</f>
        <v>552</v>
      </c>
      <c r="M47" s="244"/>
      <c r="N47" s="59">
        <f t="shared" si="10"/>
        <v>276</v>
      </c>
      <c r="O47" s="244"/>
      <c r="P47" s="59">
        <f t="shared" si="11"/>
        <v>1793</v>
      </c>
      <c r="Q47" s="60">
        <f t="shared" si="1"/>
        <v>20081</v>
      </c>
      <c r="R47" s="60">
        <f t="shared" si="2"/>
        <v>19651</v>
      </c>
      <c r="S47" s="60">
        <f t="shared" si="3"/>
        <v>19543</v>
      </c>
      <c r="T47" s="60">
        <f t="shared" si="4"/>
        <v>19220</v>
      </c>
      <c r="U47" s="60">
        <f t="shared" si="5"/>
        <v>19005</v>
      </c>
      <c r="V47" s="60">
        <f t="shared" si="6"/>
        <v>18575</v>
      </c>
      <c r="W47" s="60">
        <f t="shared" si="7"/>
        <v>18252</v>
      </c>
      <c r="X47" s="60">
        <f t="shared" si="8"/>
        <v>17930</v>
      </c>
    </row>
    <row r="48" spans="1:24" ht="18" customHeight="1" x14ac:dyDescent="0.15">
      <c r="A48" s="53" t="s">
        <v>298</v>
      </c>
      <c r="B48" s="56" t="s">
        <v>11</v>
      </c>
      <c r="C48" s="57" t="s">
        <v>19</v>
      </c>
      <c r="D48" s="61">
        <v>4.5</v>
      </c>
      <c r="E48" s="62" t="s">
        <v>22</v>
      </c>
      <c r="F48" s="79">
        <v>4</v>
      </c>
      <c r="G48" s="80" t="s">
        <v>13</v>
      </c>
      <c r="H48" s="79">
        <v>2.5</v>
      </c>
      <c r="I48" s="78">
        <f t="shared" si="9"/>
        <v>11</v>
      </c>
      <c r="J48" s="81">
        <f>'基本（介護無）・単一'!$L$12</f>
        <v>689</v>
      </c>
      <c r="K48" s="244"/>
      <c r="L48" s="59">
        <f>'④身体介護を伴わない移動支援・複合（日中＆夜間早朝）'!$J$38</f>
        <v>552</v>
      </c>
      <c r="M48" s="244"/>
      <c r="N48" s="59">
        <f t="shared" si="10"/>
        <v>345</v>
      </c>
      <c r="O48" s="244"/>
      <c r="P48" s="59">
        <f t="shared" si="11"/>
        <v>1897</v>
      </c>
      <c r="Q48" s="60">
        <f t="shared" si="1"/>
        <v>21246</v>
      </c>
      <c r="R48" s="60">
        <f t="shared" si="2"/>
        <v>20791</v>
      </c>
      <c r="S48" s="60">
        <f t="shared" si="3"/>
        <v>20677</v>
      </c>
      <c r="T48" s="60">
        <f t="shared" si="4"/>
        <v>20335</v>
      </c>
      <c r="U48" s="60">
        <f t="shared" si="5"/>
        <v>20108</v>
      </c>
      <c r="V48" s="60">
        <f t="shared" si="6"/>
        <v>19652</v>
      </c>
      <c r="W48" s="60">
        <f t="shared" si="7"/>
        <v>19311</v>
      </c>
      <c r="X48" s="60">
        <f t="shared" si="8"/>
        <v>18970</v>
      </c>
    </row>
    <row r="49" spans="1:24" ht="18" customHeight="1" x14ac:dyDescent="0.15">
      <c r="A49" s="53" t="s">
        <v>301</v>
      </c>
      <c r="B49" s="56" t="s">
        <v>11</v>
      </c>
      <c r="C49" s="57" t="s">
        <v>19</v>
      </c>
      <c r="D49" s="61">
        <v>5</v>
      </c>
      <c r="E49" s="62" t="s">
        <v>22</v>
      </c>
      <c r="F49" s="79">
        <v>4</v>
      </c>
      <c r="G49" s="80" t="s">
        <v>13</v>
      </c>
      <c r="H49" s="79">
        <v>0.5</v>
      </c>
      <c r="I49" s="78">
        <f t="shared" si="9"/>
        <v>9.5</v>
      </c>
      <c r="J49" s="81">
        <f>'基本（介護無）・単一'!$L$13</f>
        <v>758</v>
      </c>
      <c r="K49" s="244"/>
      <c r="L49" s="59">
        <f>'④身体介護を伴わない移動支援・複合（日中＆夜間早朝）'!$J$38</f>
        <v>552</v>
      </c>
      <c r="M49" s="244"/>
      <c r="N49" s="59">
        <f t="shared" si="10"/>
        <v>69</v>
      </c>
      <c r="O49" s="244"/>
      <c r="P49" s="59">
        <f t="shared" si="11"/>
        <v>1552</v>
      </c>
      <c r="Q49" s="60">
        <f t="shared" si="1"/>
        <v>17382</v>
      </c>
      <c r="R49" s="60">
        <f t="shared" si="2"/>
        <v>17009</v>
      </c>
      <c r="S49" s="60">
        <f t="shared" si="3"/>
        <v>16916</v>
      </c>
      <c r="T49" s="60">
        <f t="shared" si="4"/>
        <v>16637</v>
      </c>
      <c r="U49" s="60">
        <f t="shared" si="5"/>
        <v>16451</v>
      </c>
      <c r="V49" s="60">
        <f t="shared" si="6"/>
        <v>16078</v>
      </c>
      <c r="W49" s="60">
        <f t="shared" si="7"/>
        <v>15799</v>
      </c>
      <c r="X49" s="60">
        <f t="shared" si="8"/>
        <v>15520</v>
      </c>
    </row>
    <row r="50" spans="1:24" ht="18" customHeight="1" x14ac:dyDescent="0.15">
      <c r="A50" s="53" t="s">
        <v>304</v>
      </c>
      <c r="B50" s="56" t="s">
        <v>11</v>
      </c>
      <c r="C50" s="57" t="s">
        <v>19</v>
      </c>
      <c r="D50" s="61">
        <v>5</v>
      </c>
      <c r="E50" s="62" t="s">
        <v>22</v>
      </c>
      <c r="F50" s="79">
        <v>4</v>
      </c>
      <c r="G50" s="80" t="s">
        <v>13</v>
      </c>
      <c r="H50" s="79">
        <v>1</v>
      </c>
      <c r="I50" s="78">
        <f t="shared" si="9"/>
        <v>10</v>
      </c>
      <c r="J50" s="81">
        <f>'基本（介護無）・単一'!$L$13</f>
        <v>758</v>
      </c>
      <c r="K50" s="244"/>
      <c r="L50" s="59">
        <f>'④身体介護を伴わない移動支援・複合（日中＆夜間早朝）'!$J$38</f>
        <v>552</v>
      </c>
      <c r="M50" s="244"/>
      <c r="N50" s="59">
        <f t="shared" si="10"/>
        <v>138</v>
      </c>
      <c r="O50" s="244"/>
      <c r="P50" s="59">
        <f t="shared" si="11"/>
        <v>1655</v>
      </c>
      <c r="Q50" s="60">
        <f t="shared" si="1"/>
        <v>18536</v>
      </c>
      <c r="R50" s="60">
        <f t="shared" si="2"/>
        <v>18138</v>
      </c>
      <c r="S50" s="60">
        <f t="shared" si="3"/>
        <v>18039</v>
      </c>
      <c r="T50" s="60">
        <f t="shared" si="4"/>
        <v>17741</v>
      </c>
      <c r="U50" s="60">
        <f t="shared" si="5"/>
        <v>17543</v>
      </c>
      <c r="V50" s="60">
        <f t="shared" si="6"/>
        <v>17145</v>
      </c>
      <c r="W50" s="60">
        <f t="shared" si="7"/>
        <v>16847</v>
      </c>
      <c r="X50" s="60">
        <f t="shared" si="8"/>
        <v>16550</v>
      </c>
    </row>
    <row r="51" spans="1:24" ht="18" customHeight="1" x14ac:dyDescent="0.15">
      <c r="A51" s="53" t="s">
        <v>308</v>
      </c>
      <c r="B51" s="56" t="s">
        <v>11</v>
      </c>
      <c r="C51" s="57" t="s">
        <v>19</v>
      </c>
      <c r="D51" s="61">
        <v>5</v>
      </c>
      <c r="E51" s="62" t="s">
        <v>22</v>
      </c>
      <c r="F51" s="79">
        <v>4</v>
      </c>
      <c r="G51" s="80" t="s">
        <v>13</v>
      </c>
      <c r="H51" s="79">
        <v>1.5</v>
      </c>
      <c r="I51" s="78">
        <f t="shared" si="9"/>
        <v>10.5</v>
      </c>
      <c r="J51" s="81">
        <f>'基本（介護無）・単一'!$L$13</f>
        <v>758</v>
      </c>
      <c r="K51" s="244"/>
      <c r="L51" s="59">
        <f>'④身体介護を伴わない移動支援・複合（日中＆夜間早朝）'!$J$38</f>
        <v>552</v>
      </c>
      <c r="M51" s="244"/>
      <c r="N51" s="59">
        <f t="shared" si="10"/>
        <v>207</v>
      </c>
      <c r="O51" s="244"/>
      <c r="P51" s="59">
        <f t="shared" si="11"/>
        <v>1759</v>
      </c>
      <c r="Q51" s="60">
        <f t="shared" si="1"/>
        <v>19700</v>
      </c>
      <c r="R51" s="60">
        <f t="shared" si="2"/>
        <v>19278</v>
      </c>
      <c r="S51" s="60">
        <f t="shared" si="3"/>
        <v>19173</v>
      </c>
      <c r="T51" s="60">
        <f t="shared" si="4"/>
        <v>18856</v>
      </c>
      <c r="U51" s="60">
        <f t="shared" si="5"/>
        <v>18645</v>
      </c>
      <c r="V51" s="60">
        <f t="shared" si="6"/>
        <v>18223</v>
      </c>
      <c r="W51" s="60">
        <f t="shared" si="7"/>
        <v>17906</v>
      </c>
      <c r="X51" s="60">
        <f t="shared" si="8"/>
        <v>17590</v>
      </c>
    </row>
    <row r="52" spans="1:24" ht="18" customHeight="1" x14ac:dyDescent="0.15">
      <c r="A52" s="53" t="s">
        <v>311</v>
      </c>
      <c r="B52" s="56" t="s">
        <v>11</v>
      </c>
      <c r="C52" s="57" t="s">
        <v>19</v>
      </c>
      <c r="D52" s="61">
        <v>5</v>
      </c>
      <c r="E52" s="62" t="s">
        <v>22</v>
      </c>
      <c r="F52" s="79">
        <v>4</v>
      </c>
      <c r="G52" s="80" t="s">
        <v>13</v>
      </c>
      <c r="H52" s="79">
        <v>2</v>
      </c>
      <c r="I52" s="78">
        <f t="shared" si="9"/>
        <v>11</v>
      </c>
      <c r="J52" s="81">
        <f>'基本（介護無）・単一'!$L$13</f>
        <v>758</v>
      </c>
      <c r="K52" s="244"/>
      <c r="L52" s="59">
        <f>'④身体介護を伴わない移動支援・複合（日中＆夜間早朝）'!$J$38</f>
        <v>552</v>
      </c>
      <c r="M52" s="244"/>
      <c r="N52" s="59">
        <f t="shared" si="10"/>
        <v>276</v>
      </c>
      <c r="O52" s="244"/>
      <c r="P52" s="59">
        <f t="shared" si="11"/>
        <v>1862</v>
      </c>
      <c r="Q52" s="60">
        <f t="shared" si="1"/>
        <v>20854</v>
      </c>
      <c r="R52" s="60">
        <f t="shared" si="2"/>
        <v>20407</v>
      </c>
      <c r="S52" s="60">
        <f t="shared" si="3"/>
        <v>20295</v>
      </c>
      <c r="T52" s="60">
        <f t="shared" si="4"/>
        <v>19960</v>
      </c>
      <c r="U52" s="60">
        <f t="shared" si="5"/>
        <v>19737</v>
      </c>
      <c r="V52" s="60">
        <f t="shared" si="6"/>
        <v>19290</v>
      </c>
      <c r="W52" s="60">
        <f t="shared" si="7"/>
        <v>18955</v>
      </c>
      <c r="X52" s="60">
        <f t="shared" si="8"/>
        <v>18620</v>
      </c>
    </row>
    <row r="53" spans="1:24" ht="18" customHeight="1" x14ac:dyDescent="0.15">
      <c r="A53" s="53" t="s">
        <v>308</v>
      </c>
      <c r="B53" s="56" t="s">
        <v>11</v>
      </c>
      <c r="C53" s="57" t="s">
        <v>19</v>
      </c>
      <c r="D53" s="61">
        <v>5</v>
      </c>
      <c r="E53" s="62" t="s">
        <v>22</v>
      </c>
      <c r="F53" s="79">
        <v>4</v>
      </c>
      <c r="G53" s="80" t="s">
        <v>13</v>
      </c>
      <c r="H53" s="79">
        <v>2.5</v>
      </c>
      <c r="I53" s="78">
        <f t="shared" si="9"/>
        <v>11.5</v>
      </c>
      <c r="J53" s="81">
        <f>'基本（介護無）・単一'!$L$13</f>
        <v>758</v>
      </c>
      <c r="K53" s="244"/>
      <c r="L53" s="59">
        <f>'④身体介護を伴わない移動支援・複合（日中＆夜間早朝）'!$J$38</f>
        <v>552</v>
      </c>
      <c r="M53" s="244"/>
      <c r="N53" s="59">
        <f t="shared" si="10"/>
        <v>345</v>
      </c>
      <c r="O53" s="244"/>
      <c r="P53" s="59">
        <f t="shared" si="11"/>
        <v>1966</v>
      </c>
      <c r="Q53" s="60">
        <f t="shared" si="1"/>
        <v>22019</v>
      </c>
      <c r="R53" s="60">
        <f t="shared" si="2"/>
        <v>21547</v>
      </c>
      <c r="S53" s="60">
        <f t="shared" si="3"/>
        <v>21429</v>
      </c>
      <c r="T53" s="60">
        <f t="shared" si="4"/>
        <v>21075</v>
      </c>
      <c r="U53" s="60">
        <f t="shared" si="5"/>
        <v>20839</v>
      </c>
      <c r="V53" s="60">
        <f t="shared" si="6"/>
        <v>20367</v>
      </c>
      <c r="W53" s="60">
        <f t="shared" si="7"/>
        <v>20013</v>
      </c>
      <c r="X53" s="60">
        <f t="shared" si="8"/>
        <v>19660</v>
      </c>
    </row>
    <row r="54" spans="1:24" ht="18" customHeight="1" x14ac:dyDescent="0.15">
      <c r="A54" s="53" t="s">
        <v>317</v>
      </c>
      <c r="B54" s="56" t="s">
        <v>11</v>
      </c>
      <c r="C54" s="57" t="s">
        <v>19</v>
      </c>
      <c r="D54" s="61">
        <v>5.5</v>
      </c>
      <c r="E54" s="62" t="s">
        <v>22</v>
      </c>
      <c r="F54" s="79">
        <v>4</v>
      </c>
      <c r="G54" s="80" t="s">
        <v>13</v>
      </c>
      <c r="H54" s="79">
        <v>0.5</v>
      </c>
      <c r="I54" s="78">
        <f t="shared" si="9"/>
        <v>10</v>
      </c>
      <c r="J54" s="81">
        <f>'基本（介護無）・単一'!$L$14</f>
        <v>827</v>
      </c>
      <c r="K54" s="244"/>
      <c r="L54" s="59">
        <f>'④身体介護を伴わない移動支援・複合（日中＆夜間早朝）'!$J$38</f>
        <v>552</v>
      </c>
      <c r="M54" s="244"/>
      <c r="N54" s="59">
        <f t="shared" si="10"/>
        <v>69</v>
      </c>
      <c r="O54" s="244"/>
      <c r="P54" s="59">
        <f t="shared" si="11"/>
        <v>1621</v>
      </c>
      <c r="Q54" s="60">
        <f t="shared" si="1"/>
        <v>18155</v>
      </c>
      <c r="R54" s="60">
        <f t="shared" si="2"/>
        <v>17766</v>
      </c>
      <c r="S54" s="60">
        <f t="shared" si="3"/>
        <v>17668</v>
      </c>
      <c r="T54" s="60">
        <f t="shared" si="4"/>
        <v>17377</v>
      </c>
      <c r="U54" s="60">
        <f t="shared" si="5"/>
        <v>17182</v>
      </c>
      <c r="V54" s="60">
        <f t="shared" si="6"/>
        <v>16793</v>
      </c>
      <c r="W54" s="60">
        <f t="shared" si="7"/>
        <v>16501</v>
      </c>
      <c r="X54" s="60">
        <f t="shared" si="8"/>
        <v>16210</v>
      </c>
    </row>
    <row r="55" spans="1:24" ht="18" customHeight="1" x14ac:dyDescent="0.15">
      <c r="A55" s="53" t="s">
        <v>321</v>
      </c>
      <c r="B55" s="56" t="s">
        <v>11</v>
      </c>
      <c r="C55" s="57" t="s">
        <v>19</v>
      </c>
      <c r="D55" s="61">
        <v>5.5</v>
      </c>
      <c r="E55" s="62" t="s">
        <v>22</v>
      </c>
      <c r="F55" s="79">
        <v>4</v>
      </c>
      <c r="G55" s="80" t="s">
        <v>13</v>
      </c>
      <c r="H55" s="79">
        <v>1</v>
      </c>
      <c r="I55" s="78">
        <f t="shared" si="9"/>
        <v>10.5</v>
      </c>
      <c r="J55" s="81">
        <f>'基本（介護無）・単一'!$L$14</f>
        <v>827</v>
      </c>
      <c r="K55" s="244"/>
      <c r="L55" s="59">
        <f>'④身体介護を伴わない移動支援・複合（日中＆夜間早朝）'!$J$38</f>
        <v>552</v>
      </c>
      <c r="M55" s="244"/>
      <c r="N55" s="59">
        <f t="shared" si="10"/>
        <v>138</v>
      </c>
      <c r="O55" s="244"/>
      <c r="P55" s="59">
        <f t="shared" si="11"/>
        <v>1724</v>
      </c>
      <c r="Q55" s="60">
        <f t="shared" si="1"/>
        <v>19308</v>
      </c>
      <c r="R55" s="60">
        <f t="shared" si="2"/>
        <v>18895</v>
      </c>
      <c r="S55" s="60">
        <f t="shared" si="3"/>
        <v>18791</v>
      </c>
      <c r="T55" s="60">
        <f t="shared" si="4"/>
        <v>18481</v>
      </c>
      <c r="U55" s="60">
        <f t="shared" si="5"/>
        <v>18274</v>
      </c>
      <c r="V55" s="60">
        <f t="shared" si="6"/>
        <v>17860</v>
      </c>
      <c r="W55" s="60">
        <f t="shared" si="7"/>
        <v>17550</v>
      </c>
      <c r="X55" s="60">
        <f t="shared" si="8"/>
        <v>17240</v>
      </c>
    </row>
    <row r="56" spans="1:24" ht="18" customHeight="1" x14ac:dyDescent="0.15">
      <c r="A56" s="53" t="s">
        <v>324</v>
      </c>
      <c r="B56" s="56" t="s">
        <v>11</v>
      </c>
      <c r="C56" s="57" t="s">
        <v>19</v>
      </c>
      <c r="D56" s="61">
        <v>5.5</v>
      </c>
      <c r="E56" s="62" t="s">
        <v>22</v>
      </c>
      <c r="F56" s="79">
        <v>4</v>
      </c>
      <c r="G56" s="80" t="s">
        <v>13</v>
      </c>
      <c r="H56" s="79">
        <v>1.5</v>
      </c>
      <c r="I56" s="78">
        <f t="shared" si="9"/>
        <v>11</v>
      </c>
      <c r="J56" s="81">
        <f>'基本（介護無）・単一'!$L$14</f>
        <v>827</v>
      </c>
      <c r="K56" s="244"/>
      <c r="L56" s="59">
        <f>'④身体介護を伴わない移動支援・複合（日中＆夜間早朝）'!$J$38</f>
        <v>552</v>
      </c>
      <c r="M56" s="244"/>
      <c r="N56" s="59">
        <f t="shared" si="10"/>
        <v>207</v>
      </c>
      <c r="O56" s="244"/>
      <c r="P56" s="59">
        <f t="shared" si="11"/>
        <v>1828</v>
      </c>
      <c r="Q56" s="60">
        <f t="shared" si="1"/>
        <v>20473</v>
      </c>
      <c r="R56" s="60">
        <f t="shared" si="2"/>
        <v>20034</v>
      </c>
      <c r="S56" s="60">
        <f t="shared" si="3"/>
        <v>19925</v>
      </c>
      <c r="T56" s="60">
        <f t="shared" si="4"/>
        <v>19596</v>
      </c>
      <c r="U56" s="60">
        <f t="shared" si="5"/>
        <v>19376</v>
      </c>
      <c r="V56" s="60">
        <f t="shared" si="6"/>
        <v>18938</v>
      </c>
      <c r="W56" s="60">
        <f t="shared" si="7"/>
        <v>18609</v>
      </c>
      <c r="X56" s="60">
        <f t="shared" si="8"/>
        <v>18280</v>
      </c>
    </row>
    <row r="57" spans="1:24" ht="18" customHeight="1" x14ac:dyDescent="0.15">
      <c r="A57" s="53" t="s">
        <v>328</v>
      </c>
      <c r="B57" s="56" t="s">
        <v>11</v>
      </c>
      <c r="C57" s="57" t="s">
        <v>19</v>
      </c>
      <c r="D57" s="61">
        <v>5.5</v>
      </c>
      <c r="E57" s="62" t="s">
        <v>22</v>
      </c>
      <c r="F57" s="79">
        <v>4</v>
      </c>
      <c r="G57" s="80" t="s">
        <v>13</v>
      </c>
      <c r="H57" s="79">
        <v>2</v>
      </c>
      <c r="I57" s="78">
        <f t="shared" si="9"/>
        <v>11.5</v>
      </c>
      <c r="J57" s="81">
        <f>'基本（介護無）・単一'!$L$14</f>
        <v>827</v>
      </c>
      <c r="K57" s="244"/>
      <c r="L57" s="59">
        <f>'④身体介護を伴わない移動支援・複合（日中＆夜間早朝）'!$J$38</f>
        <v>552</v>
      </c>
      <c r="M57" s="244"/>
      <c r="N57" s="59">
        <f t="shared" si="10"/>
        <v>276</v>
      </c>
      <c r="O57" s="244"/>
      <c r="P57" s="59">
        <f t="shared" si="11"/>
        <v>1931</v>
      </c>
      <c r="Q57" s="60">
        <f t="shared" si="1"/>
        <v>21627</v>
      </c>
      <c r="R57" s="60">
        <f t="shared" si="2"/>
        <v>21163</v>
      </c>
      <c r="S57" s="60">
        <f t="shared" si="3"/>
        <v>21047</v>
      </c>
      <c r="T57" s="60">
        <f t="shared" si="4"/>
        <v>20700</v>
      </c>
      <c r="U57" s="60">
        <f t="shared" si="5"/>
        <v>20468</v>
      </c>
      <c r="V57" s="60">
        <f t="shared" si="6"/>
        <v>20005</v>
      </c>
      <c r="W57" s="60">
        <f t="shared" si="7"/>
        <v>19657</v>
      </c>
      <c r="X57" s="60">
        <f t="shared" si="8"/>
        <v>19310</v>
      </c>
    </row>
    <row r="58" spans="1:24" ht="18" customHeight="1" x14ac:dyDescent="0.15">
      <c r="A58" s="53" t="s">
        <v>332</v>
      </c>
      <c r="B58" s="56" t="s">
        <v>11</v>
      </c>
      <c r="C58" s="57" t="s">
        <v>19</v>
      </c>
      <c r="D58" s="61">
        <v>5.5</v>
      </c>
      <c r="E58" s="62" t="s">
        <v>22</v>
      </c>
      <c r="F58" s="79">
        <v>4</v>
      </c>
      <c r="G58" s="80" t="s">
        <v>13</v>
      </c>
      <c r="H58" s="79">
        <v>2.5</v>
      </c>
      <c r="I58" s="78">
        <f t="shared" si="9"/>
        <v>12</v>
      </c>
      <c r="J58" s="81">
        <f>'基本（介護無）・単一'!$L$14</f>
        <v>827</v>
      </c>
      <c r="K58" s="244"/>
      <c r="L58" s="59">
        <f>'④身体介護を伴わない移動支援・複合（日中＆夜間早朝）'!$J$38</f>
        <v>552</v>
      </c>
      <c r="M58" s="244"/>
      <c r="N58" s="59">
        <f t="shared" si="10"/>
        <v>345</v>
      </c>
      <c r="O58" s="244"/>
      <c r="P58" s="59">
        <f t="shared" si="11"/>
        <v>2035</v>
      </c>
      <c r="Q58" s="60">
        <f t="shared" si="1"/>
        <v>22792</v>
      </c>
      <c r="R58" s="60">
        <f t="shared" si="2"/>
        <v>22303</v>
      </c>
      <c r="S58" s="60">
        <f t="shared" si="3"/>
        <v>22181</v>
      </c>
      <c r="T58" s="60">
        <f t="shared" si="4"/>
        <v>21815</v>
      </c>
      <c r="U58" s="60">
        <f t="shared" si="5"/>
        <v>21571</v>
      </c>
      <c r="V58" s="60">
        <f t="shared" si="6"/>
        <v>21082</v>
      </c>
      <c r="W58" s="60">
        <f t="shared" si="7"/>
        <v>20716</v>
      </c>
      <c r="X58" s="60">
        <f t="shared" si="8"/>
        <v>20350</v>
      </c>
    </row>
    <row r="59" spans="1:24" ht="18" customHeight="1" x14ac:dyDescent="0.15">
      <c r="A59" s="53" t="s">
        <v>336</v>
      </c>
      <c r="B59" s="56" t="s">
        <v>11</v>
      </c>
      <c r="C59" s="57" t="s">
        <v>19</v>
      </c>
      <c r="D59" s="61">
        <v>6</v>
      </c>
      <c r="E59" s="62" t="s">
        <v>22</v>
      </c>
      <c r="F59" s="79">
        <v>4</v>
      </c>
      <c r="G59" s="80" t="s">
        <v>13</v>
      </c>
      <c r="H59" s="79">
        <v>0.5</v>
      </c>
      <c r="I59" s="78">
        <f t="shared" si="9"/>
        <v>10.5</v>
      </c>
      <c r="J59" s="81">
        <f>'基本（介護無）・単一'!$L$15</f>
        <v>896</v>
      </c>
      <c r="K59" s="244"/>
      <c r="L59" s="59">
        <f>'④身体介護を伴わない移動支援・複合（日中＆夜間早朝）'!$J$38</f>
        <v>552</v>
      </c>
      <c r="M59" s="244"/>
      <c r="N59" s="59">
        <f t="shared" si="10"/>
        <v>69</v>
      </c>
      <c r="O59" s="244"/>
      <c r="P59" s="59">
        <f t="shared" si="11"/>
        <v>1690</v>
      </c>
      <c r="Q59" s="60">
        <f t="shared" si="1"/>
        <v>18928</v>
      </c>
      <c r="R59" s="60">
        <f t="shared" si="2"/>
        <v>18522</v>
      </c>
      <c r="S59" s="60">
        <f t="shared" si="3"/>
        <v>18421</v>
      </c>
      <c r="T59" s="60">
        <f t="shared" si="4"/>
        <v>18116</v>
      </c>
      <c r="U59" s="60">
        <f t="shared" si="5"/>
        <v>17914</v>
      </c>
      <c r="V59" s="60">
        <f t="shared" si="6"/>
        <v>17508</v>
      </c>
      <c r="W59" s="60">
        <f t="shared" si="7"/>
        <v>17204</v>
      </c>
      <c r="X59" s="60">
        <f t="shared" si="8"/>
        <v>16900</v>
      </c>
    </row>
    <row r="60" spans="1:24" ht="18" customHeight="1" x14ac:dyDescent="0.15">
      <c r="A60" s="53" t="s">
        <v>340</v>
      </c>
      <c r="B60" s="56" t="s">
        <v>11</v>
      </c>
      <c r="C60" s="57" t="s">
        <v>19</v>
      </c>
      <c r="D60" s="61">
        <v>6</v>
      </c>
      <c r="E60" s="62" t="s">
        <v>22</v>
      </c>
      <c r="F60" s="79">
        <v>4</v>
      </c>
      <c r="G60" s="80" t="s">
        <v>13</v>
      </c>
      <c r="H60" s="79">
        <v>1</v>
      </c>
      <c r="I60" s="78">
        <f t="shared" si="9"/>
        <v>11</v>
      </c>
      <c r="J60" s="81">
        <f>'基本（介護無）・単一'!$L$15</f>
        <v>896</v>
      </c>
      <c r="K60" s="244"/>
      <c r="L60" s="59">
        <f>'④身体介護を伴わない移動支援・複合（日中＆夜間早朝）'!$J$38</f>
        <v>552</v>
      </c>
      <c r="M60" s="244"/>
      <c r="N60" s="59">
        <f t="shared" si="10"/>
        <v>138</v>
      </c>
      <c r="O60" s="244"/>
      <c r="P60" s="59">
        <f t="shared" si="11"/>
        <v>1793</v>
      </c>
      <c r="Q60" s="60">
        <f t="shared" si="1"/>
        <v>20081</v>
      </c>
      <c r="R60" s="60">
        <f t="shared" si="2"/>
        <v>19651</v>
      </c>
      <c r="S60" s="60">
        <f t="shared" si="3"/>
        <v>19543</v>
      </c>
      <c r="T60" s="60">
        <f t="shared" si="4"/>
        <v>19220</v>
      </c>
      <c r="U60" s="60">
        <f t="shared" si="5"/>
        <v>19005</v>
      </c>
      <c r="V60" s="60">
        <f t="shared" si="6"/>
        <v>18575</v>
      </c>
      <c r="W60" s="60">
        <f t="shared" si="7"/>
        <v>18252</v>
      </c>
      <c r="X60" s="60">
        <f t="shared" si="8"/>
        <v>17930</v>
      </c>
    </row>
    <row r="61" spans="1:24" ht="18" customHeight="1" x14ac:dyDescent="0.15">
      <c r="A61" s="53" t="s">
        <v>344</v>
      </c>
      <c r="B61" s="56" t="s">
        <v>11</v>
      </c>
      <c r="C61" s="57" t="s">
        <v>19</v>
      </c>
      <c r="D61" s="61">
        <v>6</v>
      </c>
      <c r="E61" s="62" t="s">
        <v>22</v>
      </c>
      <c r="F61" s="79">
        <v>4</v>
      </c>
      <c r="G61" s="80" t="s">
        <v>13</v>
      </c>
      <c r="H61" s="79">
        <v>1.5</v>
      </c>
      <c r="I61" s="78">
        <f t="shared" si="9"/>
        <v>11.5</v>
      </c>
      <c r="J61" s="81">
        <f>'基本（介護無）・単一'!$L$15</f>
        <v>896</v>
      </c>
      <c r="K61" s="244"/>
      <c r="L61" s="59">
        <f>'④身体介護を伴わない移動支援・複合（日中＆夜間早朝）'!$J$38</f>
        <v>552</v>
      </c>
      <c r="M61" s="244"/>
      <c r="N61" s="59">
        <f t="shared" si="10"/>
        <v>207</v>
      </c>
      <c r="O61" s="244"/>
      <c r="P61" s="59">
        <f t="shared" si="11"/>
        <v>1897</v>
      </c>
      <c r="Q61" s="60">
        <f t="shared" si="1"/>
        <v>21246</v>
      </c>
      <c r="R61" s="60">
        <f t="shared" si="2"/>
        <v>20791</v>
      </c>
      <c r="S61" s="60">
        <f t="shared" si="3"/>
        <v>20677</v>
      </c>
      <c r="T61" s="60">
        <f t="shared" si="4"/>
        <v>20335</v>
      </c>
      <c r="U61" s="60">
        <f t="shared" si="5"/>
        <v>20108</v>
      </c>
      <c r="V61" s="60">
        <f t="shared" si="6"/>
        <v>19652</v>
      </c>
      <c r="W61" s="60">
        <f t="shared" si="7"/>
        <v>19311</v>
      </c>
      <c r="X61" s="60">
        <f t="shared" si="8"/>
        <v>18970</v>
      </c>
    </row>
    <row r="62" spans="1:24" ht="18" customHeight="1" x14ac:dyDescent="0.15">
      <c r="A62" s="53" t="s">
        <v>348</v>
      </c>
      <c r="B62" s="56" t="s">
        <v>11</v>
      </c>
      <c r="C62" s="57" t="s">
        <v>19</v>
      </c>
      <c r="D62" s="61">
        <v>6</v>
      </c>
      <c r="E62" s="62" t="s">
        <v>22</v>
      </c>
      <c r="F62" s="79">
        <v>4</v>
      </c>
      <c r="G62" s="80" t="s">
        <v>13</v>
      </c>
      <c r="H62" s="79">
        <v>2</v>
      </c>
      <c r="I62" s="78">
        <f t="shared" si="9"/>
        <v>12</v>
      </c>
      <c r="J62" s="81">
        <f>'基本（介護無）・単一'!$L$15</f>
        <v>896</v>
      </c>
      <c r="K62" s="244"/>
      <c r="L62" s="59">
        <f>'④身体介護を伴わない移動支援・複合（日中＆夜間早朝）'!$J$38</f>
        <v>552</v>
      </c>
      <c r="M62" s="244"/>
      <c r="N62" s="59">
        <f t="shared" si="10"/>
        <v>276</v>
      </c>
      <c r="O62" s="244"/>
      <c r="P62" s="59">
        <f t="shared" si="11"/>
        <v>2000</v>
      </c>
      <c r="Q62" s="60">
        <f t="shared" si="1"/>
        <v>22400</v>
      </c>
      <c r="R62" s="60">
        <f t="shared" si="2"/>
        <v>21920</v>
      </c>
      <c r="S62" s="60">
        <f t="shared" si="3"/>
        <v>21800</v>
      </c>
      <c r="T62" s="60">
        <f t="shared" si="4"/>
        <v>21440</v>
      </c>
      <c r="U62" s="60">
        <f t="shared" si="5"/>
        <v>21200</v>
      </c>
      <c r="V62" s="60">
        <f t="shared" si="6"/>
        <v>20720</v>
      </c>
      <c r="W62" s="60">
        <f t="shared" si="7"/>
        <v>20360</v>
      </c>
      <c r="X62" s="60">
        <f t="shared" si="8"/>
        <v>20000</v>
      </c>
    </row>
    <row r="63" spans="1:24" ht="18" customHeight="1" x14ac:dyDescent="0.15">
      <c r="A63" s="53" t="s">
        <v>352</v>
      </c>
      <c r="B63" s="56" t="s">
        <v>11</v>
      </c>
      <c r="C63" s="57" t="s">
        <v>19</v>
      </c>
      <c r="D63" s="61">
        <v>6</v>
      </c>
      <c r="E63" s="62" t="s">
        <v>22</v>
      </c>
      <c r="F63" s="79">
        <v>4</v>
      </c>
      <c r="G63" s="80" t="s">
        <v>13</v>
      </c>
      <c r="H63" s="79">
        <v>2.5</v>
      </c>
      <c r="I63" s="78">
        <f t="shared" si="9"/>
        <v>12.5</v>
      </c>
      <c r="J63" s="81">
        <f>'基本（介護無）・単一'!$L$15</f>
        <v>896</v>
      </c>
      <c r="K63" s="244"/>
      <c r="L63" s="59">
        <f>'④身体介護を伴わない移動支援・複合（日中＆夜間早朝）'!$J$38</f>
        <v>552</v>
      </c>
      <c r="M63" s="244"/>
      <c r="N63" s="59">
        <f t="shared" si="10"/>
        <v>345</v>
      </c>
      <c r="O63" s="244"/>
      <c r="P63" s="59">
        <f t="shared" si="11"/>
        <v>2104</v>
      </c>
      <c r="Q63" s="60">
        <f t="shared" si="1"/>
        <v>23564</v>
      </c>
      <c r="R63" s="60">
        <f t="shared" si="2"/>
        <v>23059</v>
      </c>
      <c r="S63" s="60">
        <f t="shared" si="3"/>
        <v>22933</v>
      </c>
      <c r="T63" s="60">
        <f t="shared" si="4"/>
        <v>22554</v>
      </c>
      <c r="U63" s="60">
        <f t="shared" si="5"/>
        <v>22302</v>
      </c>
      <c r="V63" s="60">
        <f t="shared" si="6"/>
        <v>21797</v>
      </c>
      <c r="W63" s="60">
        <f t="shared" si="7"/>
        <v>21418</v>
      </c>
      <c r="X63" s="60">
        <f t="shared" si="8"/>
        <v>21040</v>
      </c>
    </row>
    <row r="64" spans="1:24" ht="18" customHeight="1" x14ac:dyDescent="0.15">
      <c r="A64" s="53" t="s">
        <v>356</v>
      </c>
      <c r="B64" s="56" t="s">
        <v>11</v>
      </c>
      <c r="C64" s="57" t="s">
        <v>19</v>
      </c>
      <c r="D64" s="61">
        <v>6.5</v>
      </c>
      <c r="E64" s="62" t="s">
        <v>22</v>
      </c>
      <c r="F64" s="79">
        <v>4</v>
      </c>
      <c r="G64" s="80" t="s">
        <v>13</v>
      </c>
      <c r="H64" s="79">
        <v>0.5</v>
      </c>
      <c r="I64" s="78">
        <f t="shared" si="9"/>
        <v>11</v>
      </c>
      <c r="J64" s="81">
        <f>'基本（介護無）・単一'!$L$16</f>
        <v>965</v>
      </c>
      <c r="K64" s="244"/>
      <c r="L64" s="59">
        <f>'④身体介護を伴わない移動支援・複合（日中＆夜間早朝）'!$J$38</f>
        <v>552</v>
      </c>
      <c r="M64" s="244"/>
      <c r="N64" s="59">
        <f t="shared" si="10"/>
        <v>69</v>
      </c>
      <c r="O64" s="244"/>
      <c r="P64" s="59">
        <f t="shared" si="11"/>
        <v>1759</v>
      </c>
      <c r="Q64" s="60">
        <f t="shared" si="1"/>
        <v>19700</v>
      </c>
      <c r="R64" s="60">
        <f t="shared" si="2"/>
        <v>19278</v>
      </c>
      <c r="S64" s="60">
        <f t="shared" si="3"/>
        <v>19173</v>
      </c>
      <c r="T64" s="60">
        <f t="shared" si="4"/>
        <v>18856</v>
      </c>
      <c r="U64" s="60">
        <f t="shared" si="5"/>
        <v>18645</v>
      </c>
      <c r="V64" s="60">
        <f t="shared" si="6"/>
        <v>18223</v>
      </c>
      <c r="W64" s="60">
        <f t="shared" si="7"/>
        <v>17906</v>
      </c>
      <c r="X64" s="60">
        <f t="shared" si="8"/>
        <v>17590</v>
      </c>
    </row>
    <row r="65" spans="1:24" ht="18" customHeight="1" x14ac:dyDescent="0.15">
      <c r="A65" s="53" t="s">
        <v>360</v>
      </c>
      <c r="B65" s="56" t="s">
        <v>11</v>
      </c>
      <c r="C65" s="57" t="s">
        <v>19</v>
      </c>
      <c r="D65" s="61">
        <v>6.5</v>
      </c>
      <c r="E65" s="62" t="s">
        <v>22</v>
      </c>
      <c r="F65" s="79">
        <v>4</v>
      </c>
      <c r="G65" s="80" t="s">
        <v>13</v>
      </c>
      <c r="H65" s="79">
        <v>1</v>
      </c>
      <c r="I65" s="78">
        <f t="shared" si="9"/>
        <v>11.5</v>
      </c>
      <c r="J65" s="81">
        <f>'基本（介護無）・単一'!$L$16</f>
        <v>965</v>
      </c>
      <c r="K65" s="244"/>
      <c r="L65" s="59">
        <f>'④身体介護を伴わない移動支援・複合（日中＆夜間早朝）'!$J$38</f>
        <v>552</v>
      </c>
      <c r="M65" s="244"/>
      <c r="N65" s="59">
        <f t="shared" si="10"/>
        <v>138</v>
      </c>
      <c r="O65" s="244"/>
      <c r="P65" s="59">
        <f t="shared" si="11"/>
        <v>1862</v>
      </c>
      <c r="Q65" s="60">
        <f t="shared" si="1"/>
        <v>20854</v>
      </c>
      <c r="R65" s="60">
        <f t="shared" si="2"/>
        <v>20407</v>
      </c>
      <c r="S65" s="60">
        <f t="shared" si="3"/>
        <v>20295</v>
      </c>
      <c r="T65" s="60">
        <f t="shared" si="4"/>
        <v>19960</v>
      </c>
      <c r="U65" s="60">
        <f t="shared" si="5"/>
        <v>19737</v>
      </c>
      <c r="V65" s="60">
        <f t="shared" si="6"/>
        <v>19290</v>
      </c>
      <c r="W65" s="60">
        <f t="shared" si="7"/>
        <v>18955</v>
      </c>
      <c r="X65" s="60">
        <f t="shared" si="8"/>
        <v>18620</v>
      </c>
    </row>
    <row r="66" spans="1:24" ht="18" customHeight="1" x14ac:dyDescent="0.15">
      <c r="A66" s="53" t="s">
        <v>364</v>
      </c>
      <c r="B66" s="56" t="s">
        <v>11</v>
      </c>
      <c r="C66" s="57" t="s">
        <v>19</v>
      </c>
      <c r="D66" s="61">
        <v>6.5</v>
      </c>
      <c r="E66" s="62" t="s">
        <v>22</v>
      </c>
      <c r="F66" s="79">
        <v>4</v>
      </c>
      <c r="G66" s="80" t="s">
        <v>13</v>
      </c>
      <c r="H66" s="79">
        <v>1.5</v>
      </c>
      <c r="I66" s="78">
        <f t="shared" si="9"/>
        <v>12</v>
      </c>
      <c r="J66" s="81">
        <f>'基本（介護無）・単一'!$L$16</f>
        <v>965</v>
      </c>
      <c r="K66" s="244"/>
      <c r="L66" s="59">
        <f>'④身体介護を伴わない移動支援・複合（日中＆夜間早朝）'!$J$38</f>
        <v>552</v>
      </c>
      <c r="M66" s="244"/>
      <c r="N66" s="59">
        <f t="shared" si="10"/>
        <v>207</v>
      </c>
      <c r="O66" s="244"/>
      <c r="P66" s="59">
        <f t="shared" si="11"/>
        <v>1966</v>
      </c>
      <c r="Q66" s="60">
        <f t="shared" si="1"/>
        <v>22019</v>
      </c>
      <c r="R66" s="60">
        <f t="shared" si="2"/>
        <v>21547</v>
      </c>
      <c r="S66" s="60">
        <f t="shared" si="3"/>
        <v>21429</v>
      </c>
      <c r="T66" s="60">
        <f t="shared" si="4"/>
        <v>21075</v>
      </c>
      <c r="U66" s="60">
        <f t="shared" si="5"/>
        <v>20839</v>
      </c>
      <c r="V66" s="60">
        <f t="shared" si="6"/>
        <v>20367</v>
      </c>
      <c r="W66" s="60">
        <f t="shared" si="7"/>
        <v>20013</v>
      </c>
      <c r="X66" s="60">
        <f t="shared" si="8"/>
        <v>19660</v>
      </c>
    </row>
    <row r="67" spans="1:24" ht="18" customHeight="1" x14ac:dyDescent="0.15">
      <c r="A67" s="53" t="s">
        <v>366</v>
      </c>
      <c r="B67" s="56" t="s">
        <v>11</v>
      </c>
      <c r="C67" s="57" t="s">
        <v>19</v>
      </c>
      <c r="D67" s="61">
        <v>6.5</v>
      </c>
      <c r="E67" s="62" t="s">
        <v>22</v>
      </c>
      <c r="F67" s="79">
        <v>4</v>
      </c>
      <c r="G67" s="80" t="s">
        <v>13</v>
      </c>
      <c r="H67" s="79">
        <v>2</v>
      </c>
      <c r="I67" s="78">
        <f t="shared" si="9"/>
        <v>12.5</v>
      </c>
      <c r="J67" s="81">
        <f>'基本（介護無）・単一'!$L$16</f>
        <v>965</v>
      </c>
      <c r="K67" s="244"/>
      <c r="L67" s="59">
        <f>'④身体介護を伴わない移動支援・複合（日中＆夜間早朝）'!$J$38</f>
        <v>552</v>
      </c>
      <c r="M67" s="244"/>
      <c r="N67" s="59">
        <f t="shared" si="10"/>
        <v>276</v>
      </c>
      <c r="O67" s="244"/>
      <c r="P67" s="59">
        <f t="shared" si="11"/>
        <v>2069</v>
      </c>
      <c r="Q67" s="60">
        <f t="shared" si="1"/>
        <v>23172</v>
      </c>
      <c r="R67" s="60">
        <f t="shared" si="2"/>
        <v>22676</v>
      </c>
      <c r="S67" s="60">
        <f t="shared" si="3"/>
        <v>22552</v>
      </c>
      <c r="T67" s="60">
        <f t="shared" si="4"/>
        <v>22179</v>
      </c>
      <c r="U67" s="60">
        <f t="shared" si="5"/>
        <v>21931</v>
      </c>
      <c r="V67" s="60">
        <f t="shared" si="6"/>
        <v>21434</v>
      </c>
      <c r="W67" s="60">
        <f t="shared" si="7"/>
        <v>21062</v>
      </c>
      <c r="X67" s="60">
        <f t="shared" si="8"/>
        <v>20690</v>
      </c>
    </row>
    <row r="68" spans="1:24" ht="18" customHeight="1" x14ac:dyDescent="0.15">
      <c r="A68" s="53" t="s">
        <v>368</v>
      </c>
      <c r="B68" s="56" t="s">
        <v>11</v>
      </c>
      <c r="C68" s="57" t="s">
        <v>19</v>
      </c>
      <c r="D68" s="61">
        <v>6.5</v>
      </c>
      <c r="E68" s="62" t="s">
        <v>22</v>
      </c>
      <c r="F68" s="79">
        <v>4</v>
      </c>
      <c r="G68" s="80" t="s">
        <v>13</v>
      </c>
      <c r="H68" s="79">
        <v>2.5</v>
      </c>
      <c r="I68" s="78">
        <f t="shared" si="9"/>
        <v>13</v>
      </c>
      <c r="J68" s="81">
        <f>'基本（介護無）・単一'!$L$16</f>
        <v>965</v>
      </c>
      <c r="K68" s="244"/>
      <c r="L68" s="59">
        <f>'④身体介護を伴わない移動支援・複合（日中＆夜間早朝）'!$J$38</f>
        <v>552</v>
      </c>
      <c r="M68" s="244"/>
      <c r="N68" s="59">
        <f t="shared" si="10"/>
        <v>345</v>
      </c>
      <c r="O68" s="244"/>
      <c r="P68" s="59">
        <f t="shared" ref="P68:P97" si="12">ROUND(J68*(1+$K$4),0)+ROUND(L68*(1+$M$4),0)+ROUND(N68*(1+$O$4),0)</f>
        <v>2173</v>
      </c>
      <c r="Q68" s="60">
        <f t="shared" ref="Q68:Q97" si="13">ROUNDDOWN($P68*Q$3,0)</f>
        <v>24337</v>
      </c>
      <c r="R68" s="60">
        <f t="shared" ref="R68:R97" si="14">ROUNDDOWN($P68*R$3,0)</f>
        <v>23816</v>
      </c>
      <c r="S68" s="60">
        <f t="shared" ref="S68:S97" si="15">ROUNDDOWN($P68*S$3,0)</f>
        <v>23685</v>
      </c>
      <c r="T68" s="60">
        <f t="shared" ref="T68:T97" si="16">ROUNDDOWN($P68*T$3,0)</f>
        <v>23294</v>
      </c>
      <c r="U68" s="60">
        <f t="shared" ref="U68:U97" si="17">ROUNDDOWN($P68*U$3,0)</f>
        <v>23033</v>
      </c>
      <c r="V68" s="60">
        <f t="shared" ref="V68:V97" si="18">ROUNDDOWN($P68*V$3,0)</f>
        <v>22512</v>
      </c>
      <c r="W68" s="60">
        <f t="shared" ref="W68:W97" si="19">ROUNDDOWN($P68*W$3,0)</f>
        <v>22121</v>
      </c>
      <c r="X68" s="60">
        <f t="shared" ref="X68:X97" si="20">ROUNDDOWN($P68*X$3,0)</f>
        <v>21730</v>
      </c>
    </row>
    <row r="69" spans="1:24" ht="18" customHeight="1" x14ac:dyDescent="0.15">
      <c r="A69" s="53" t="s">
        <v>369</v>
      </c>
      <c r="B69" s="56" t="s">
        <v>11</v>
      </c>
      <c r="C69" s="57" t="s">
        <v>19</v>
      </c>
      <c r="D69" s="61">
        <v>7</v>
      </c>
      <c r="E69" s="62" t="s">
        <v>22</v>
      </c>
      <c r="F69" s="79">
        <v>4</v>
      </c>
      <c r="G69" s="80" t="s">
        <v>13</v>
      </c>
      <c r="H69" s="79">
        <v>0.5</v>
      </c>
      <c r="I69" s="78">
        <f t="shared" ref="I69:I97" si="21">D69+F69+H69</f>
        <v>11.5</v>
      </c>
      <c r="J69" s="81">
        <f>'基本（介護無）・単一'!$L$17</f>
        <v>1034</v>
      </c>
      <c r="K69" s="244"/>
      <c r="L69" s="59">
        <f>'④身体介護を伴わない移動支援・複合（日中＆夜間早朝）'!$J$38</f>
        <v>552</v>
      </c>
      <c r="M69" s="244"/>
      <c r="N69" s="59">
        <f t="shared" si="10"/>
        <v>69</v>
      </c>
      <c r="O69" s="244"/>
      <c r="P69" s="59">
        <f t="shared" si="12"/>
        <v>1828</v>
      </c>
      <c r="Q69" s="60">
        <f t="shared" si="13"/>
        <v>20473</v>
      </c>
      <c r="R69" s="60">
        <f t="shared" si="14"/>
        <v>20034</v>
      </c>
      <c r="S69" s="60">
        <f t="shared" si="15"/>
        <v>19925</v>
      </c>
      <c r="T69" s="60">
        <f t="shared" si="16"/>
        <v>19596</v>
      </c>
      <c r="U69" s="60">
        <f t="shared" si="17"/>
        <v>19376</v>
      </c>
      <c r="V69" s="60">
        <f t="shared" si="18"/>
        <v>18938</v>
      </c>
      <c r="W69" s="60">
        <f t="shared" si="19"/>
        <v>18609</v>
      </c>
      <c r="X69" s="60">
        <f t="shared" si="20"/>
        <v>18280</v>
      </c>
    </row>
    <row r="70" spans="1:24" ht="18" customHeight="1" x14ac:dyDescent="0.15">
      <c r="A70" s="53" t="s">
        <v>370</v>
      </c>
      <c r="B70" s="56" t="s">
        <v>11</v>
      </c>
      <c r="C70" s="57" t="s">
        <v>19</v>
      </c>
      <c r="D70" s="61">
        <v>7</v>
      </c>
      <c r="E70" s="62" t="s">
        <v>22</v>
      </c>
      <c r="F70" s="79">
        <v>4</v>
      </c>
      <c r="G70" s="80" t="s">
        <v>13</v>
      </c>
      <c r="H70" s="79">
        <v>1</v>
      </c>
      <c r="I70" s="78">
        <f t="shared" si="21"/>
        <v>12</v>
      </c>
      <c r="J70" s="81">
        <f>'基本（介護無）・単一'!$L$17</f>
        <v>1034</v>
      </c>
      <c r="K70" s="244"/>
      <c r="L70" s="59">
        <f>'④身体介護を伴わない移動支援・複合（日中＆夜間早朝）'!$J$38</f>
        <v>552</v>
      </c>
      <c r="M70" s="244"/>
      <c r="N70" s="59">
        <f t="shared" si="10"/>
        <v>138</v>
      </c>
      <c r="O70" s="244"/>
      <c r="P70" s="59">
        <f t="shared" si="12"/>
        <v>1931</v>
      </c>
      <c r="Q70" s="60">
        <f t="shared" si="13"/>
        <v>21627</v>
      </c>
      <c r="R70" s="60">
        <f t="shared" si="14"/>
        <v>21163</v>
      </c>
      <c r="S70" s="60">
        <f t="shared" si="15"/>
        <v>21047</v>
      </c>
      <c r="T70" s="60">
        <f t="shared" si="16"/>
        <v>20700</v>
      </c>
      <c r="U70" s="60">
        <f t="shared" si="17"/>
        <v>20468</v>
      </c>
      <c r="V70" s="60">
        <f t="shared" si="18"/>
        <v>20005</v>
      </c>
      <c r="W70" s="60">
        <f t="shared" si="19"/>
        <v>19657</v>
      </c>
      <c r="X70" s="60">
        <f t="shared" si="20"/>
        <v>19310</v>
      </c>
    </row>
    <row r="71" spans="1:24" ht="18" customHeight="1" x14ac:dyDescent="0.15">
      <c r="A71" s="53" t="s">
        <v>371</v>
      </c>
      <c r="B71" s="56" t="s">
        <v>11</v>
      </c>
      <c r="C71" s="57" t="s">
        <v>19</v>
      </c>
      <c r="D71" s="61">
        <v>7</v>
      </c>
      <c r="E71" s="62" t="s">
        <v>22</v>
      </c>
      <c r="F71" s="79">
        <v>4</v>
      </c>
      <c r="G71" s="80" t="s">
        <v>13</v>
      </c>
      <c r="H71" s="79">
        <v>1.5</v>
      </c>
      <c r="I71" s="78">
        <f t="shared" si="21"/>
        <v>12.5</v>
      </c>
      <c r="J71" s="81">
        <f>'基本（介護無）・単一'!$L$17</f>
        <v>1034</v>
      </c>
      <c r="K71" s="244"/>
      <c r="L71" s="59">
        <f>'④身体介護を伴わない移動支援・複合（日中＆夜間早朝）'!$J$38</f>
        <v>552</v>
      </c>
      <c r="M71" s="244"/>
      <c r="N71" s="59">
        <f t="shared" si="10"/>
        <v>207</v>
      </c>
      <c r="O71" s="244"/>
      <c r="P71" s="59">
        <f t="shared" si="12"/>
        <v>2035</v>
      </c>
      <c r="Q71" s="60">
        <f t="shared" si="13"/>
        <v>22792</v>
      </c>
      <c r="R71" s="60">
        <f t="shared" si="14"/>
        <v>22303</v>
      </c>
      <c r="S71" s="60">
        <f t="shared" si="15"/>
        <v>22181</v>
      </c>
      <c r="T71" s="60">
        <f t="shared" si="16"/>
        <v>21815</v>
      </c>
      <c r="U71" s="60">
        <f t="shared" si="17"/>
        <v>21571</v>
      </c>
      <c r="V71" s="60">
        <f t="shared" si="18"/>
        <v>21082</v>
      </c>
      <c r="W71" s="60">
        <f t="shared" si="19"/>
        <v>20716</v>
      </c>
      <c r="X71" s="60">
        <f t="shared" si="20"/>
        <v>20350</v>
      </c>
    </row>
    <row r="72" spans="1:24" ht="18" customHeight="1" x14ac:dyDescent="0.15">
      <c r="A72" s="53" t="s">
        <v>372</v>
      </c>
      <c r="B72" s="56" t="s">
        <v>11</v>
      </c>
      <c r="C72" s="57" t="s">
        <v>19</v>
      </c>
      <c r="D72" s="61">
        <v>7</v>
      </c>
      <c r="E72" s="62" t="s">
        <v>22</v>
      </c>
      <c r="F72" s="79">
        <v>4</v>
      </c>
      <c r="G72" s="80" t="s">
        <v>13</v>
      </c>
      <c r="H72" s="79">
        <v>2</v>
      </c>
      <c r="I72" s="78">
        <f t="shared" si="21"/>
        <v>13</v>
      </c>
      <c r="J72" s="81">
        <f>'基本（介護無）・単一'!$L$17</f>
        <v>1034</v>
      </c>
      <c r="K72" s="244"/>
      <c r="L72" s="59">
        <f>'④身体介護を伴わない移動支援・複合（日中＆夜間早朝）'!$J$38</f>
        <v>552</v>
      </c>
      <c r="M72" s="244"/>
      <c r="N72" s="59">
        <f t="shared" si="10"/>
        <v>276</v>
      </c>
      <c r="O72" s="244"/>
      <c r="P72" s="59">
        <f t="shared" si="12"/>
        <v>2138</v>
      </c>
      <c r="Q72" s="60">
        <f t="shared" si="13"/>
        <v>23945</v>
      </c>
      <c r="R72" s="60">
        <f t="shared" si="14"/>
        <v>23432</v>
      </c>
      <c r="S72" s="60">
        <f t="shared" si="15"/>
        <v>23304</v>
      </c>
      <c r="T72" s="60">
        <f t="shared" si="16"/>
        <v>22919</v>
      </c>
      <c r="U72" s="60">
        <f t="shared" si="17"/>
        <v>22662</v>
      </c>
      <c r="V72" s="60">
        <f t="shared" si="18"/>
        <v>22149</v>
      </c>
      <c r="W72" s="60">
        <f t="shared" si="19"/>
        <v>21764</v>
      </c>
      <c r="X72" s="60">
        <f t="shared" si="20"/>
        <v>21380</v>
      </c>
    </row>
    <row r="73" spans="1:24" ht="18" customHeight="1" x14ac:dyDescent="0.15">
      <c r="A73" s="53" t="s">
        <v>373</v>
      </c>
      <c r="B73" s="56" t="s">
        <v>11</v>
      </c>
      <c r="C73" s="57" t="s">
        <v>19</v>
      </c>
      <c r="D73" s="61">
        <v>7</v>
      </c>
      <c r="E73" s="62" t="s">
        <v>22</v>
      </c>
      <c r="F73" s="79">
        <v>4</v>
      </c>
      <c r="G73" s="80" t="s">
        <v>13</v>
      </c>
      <c r="H73" s="79">
        <v>2.5</v>
      </c>
      <c r="I73" s="78">
        <f t="shared" si="21"/>
        <v>13.5</v>
      </c>
      <c r="J73" s="81">
        <f>'基本（介護無）・単一'!$L$17</f>
        <v>1034</v>
      </c>
      <c r="K73" s="244"/>
      <c r="L73" s="59">
        <f>'④身体介護を伴わない移動支援・複合（日中＆夜間早朝）'!$J$38</f>
        <v>552</v>
      </c>
      <c r="M73" s="244"/>
      <c r="N73" s="59">
        <f t="shared" si="10"/>
        <v>345</v>
      </c>
      <c r="O73" s="244"/>
      <c r="P73" s="59">
        <f t="shared" si="12"/>
        <v>2242</v>
      </c>
      <c r="Q73" s="60">
        <f t="shared" si="13"/>
        <v>25110</v>
      </c>
      <c r="R73" s="60">
        <f t="shared" si="14"/>
        <v>24572</v>
      </c>
      <c r="S73" s="60">
        <f t="shared" si="15"/>
        <v>24437</v>
      </c>
      <c r="T73" s="60">
        <f t="shared" si="16"/>
        <v>24034</v>
      </c>
      <c r="U73" s="60">
        <f t="shared" si="17"/>
        <v>23765</v>
      </c>
      <c r="V73" s="60">
        <f t="shared" si="18"/>
        <v>23227</v>
      </c>
      <c r="W73" s="60">
        <f t="shared" si="19"/>
        <v>22823</v>
      </c>
      <c r="X73" s="60">
        <f t="shared" si="20"/>
        <v>22420</v>
      </c>
    </row>
    <row r="74" spans="1:24" ht="18" customHeight="1" x14ac:dyDescent="0.15">
      <c r="A74" s="53" t="s">
        <v>374</v>
      </c>
      <c r="B74" s="56" t="s">
        <v>11</v>
      </c>
      <c r="C74" s="57" t="s">
        <v>19</v>
      </c>
      <c r="D74" s="61">
        <v>7.5</v>
      </c>
      <c r="E74" s="62" t="s">
        <v>22</v>
      </c>
      <c r="F74" s="79">
        <v>4</v>
      </c>
      <c r="G74" s="80" t="s">
        <v>13</v>
      </c>
      <c r="H74" s="79">
        <v>0.5</v>
      </c>
      <c r="I74" s="78">
        <f t="shared" si="21"/>
        <v>12</v>
      </c>
      <c r="J74" s="81">
        <f>'基本（介護無）・単一'!$L$18</f>
        <v>1103</v>
      </c>
      <c r="K74" s="244"/>
      <c r="L74" s="59">
        <f>'④身体介護を伴わない移動支援・複合（日中＆夜間早朝）'!$J$38</f>
        <v>552</v>
      </c>
      <c r="M74" s="244"/>
      <c r="N74" s="59">
        <f t="shared" ref="N74:N92" si="22">N69</f>
        <v>69</v>
      </c>
      <c r="O74" s="244"/>
      <c r="P74" s="59">
        <f t="shared" si="12"/>
        <v>1897</v>
      </c>
      <c r="Q74" s="60">
        <f t="shared" si="13"/>
        <v>21246</v>
      </c>
      <c r="R74" s="60">
        <f t="shared" si="14"/>
        <v>20791</v>
      </c>
      <c r="S74" s="60">
        <f t="shared" si="15"/>
        <v>20677</v>
      </c>
      <c r="T74" s="60">
        <f t="shared" si="16"/>
        <v>20335</v>
      </c>
      <c r="U74" s="60">
        <f t="shared" si="17"/>
        <v>20108</v>
      </c>
      <c r="V74" s="60">
        <f t="shared" si="18"/>
        <v>19652</v>
      </c>
      <c r="W74" s="60">
        <f t="shared" si="19"/>
        <v>19311</v>
      </c>
      <c r="X74" s="60">
        <f t="shared" si="20"/>
        <v>18970</v>
      </c>
    </row>
    <row r="75" spans="1:24" ht="18" customHeight="1" x14ac:dyDescent="0.15">
      <c r="A75" s="53" t="s">
        <v>375</v>
      </c>
      <c r="B75" s="56" t="s">
        <v>11</v>
      </c>
      <c r="C75" s="57" t="s">
        <v>19</v>
      </c>
      <c r="D75" s="61">
        <v>7.5</v>
      </c>
      <c r="E75" s="62" t="s">
        <v>22</v>
      </c>
      <c r="F75" s="79">
        <v>4</v>
      </c>
      <c r="G75" s="80" t="s">
        <v>13</v>
      </c>
      <c r="H75" s="79">
        <v>1</v>
      </c>
      <c r="I75" s="78">
        <f t="shared" si="21"/>
        <v>12.5</v>
      </c>
      <c r="J75" s="81">
        <f>'基本（介護無）・単一'!$L$18</f>
        <v>1103</v>
      </c>
      <c r="K75" s="244"/>
      <c r="L75" s="59">
        <f>'④身体介護を伴わない移動支援・複合（日中＆夜間早朝）'!$J$38</f>
        <v>552</v>
      </c>
      <c r="M75" s="244"/>
      <c r="N75" s="59">
        <f t="shared" si="22"/>
        <v>138</v>
      </c>
      <c r="O75" s="244"/>
      <c r="P75" s="59">
        <f t="shared" si="12"/>
        <v>2000</v>
      </c>
      <c r="Q75" s="60">
        <f t="shared" si="13"/>
        <v>22400</v>
      </c>
      <c r="R75" s="60">
        <f t="shared" si="14"/>
        <v>21920</v>
      </c>
      <c r="S75" s="60">
        <f t="shared" si="15"/>
        <v>21800</v>
      </c>
      <c r="T75" s="60">
        <f t="shared" si="16"/>
        <v>21440</v>
      </c>
      <c r="U75" s="60">
        <f t="shared" si="17"/>
        <v>21200</v>
      </c>
      <c r="V75" s="60">
        <f t="shared" si="18"/>
        <v>20720</v>
      </c>
      <c r="W75" s="60">
        <f t="shared" si="19"/>
        <v>20360</v>
      </c>
      <c r="X75" s="60">
        <f t="shared" si="20"/>
        <v>20000</v>
      </c>
    </row>
    <row r="76" spans="1:24" ht="18" customHeight="1" x14ac:dyDescent="0.15">
      <c r="A76" s="53" t="s">
        <v>377</v>
      </c>
      <c r="B76" s="56" t="s">
        <v>11</v>
      </c>
      <c r="C76" s="57" t="s">
        <v>19</v>
      </c>
      <c r="D76" s="61">
        <v>7.5</v>
      </c>
      <c r="E76" s="62" t="s">
        <v>22</v>
      </c>
      <c r="F76" s="79">
        <v>4</v>
      </c>
      <c r="G76" s="80" t="s">
        <v>13</v>
      </c>
      <c r="H76" s="79">
        <v>1.5</v>
      </c>
      <c r="I76" s="78">
        <f t="shared" si="21"/>
        <v>13</v>
      </c>
      <c r="J76" s="81">
        <f>'基本（介護無）・単一'!$L$18</f>
        <v>1103</v>
      </c>
      <c r="K76" s="244"/>
      <c r="L76" s="59">
        <f>'④身体介護を伴わない移動支援・複合（日中＆夜間早朝）'!$J$38</f>
        <v>552</v>
      </c>
      <c r="M76" s="244"/>
      <c r="N76" s="59">
        <f t="shared" si="22"/>
        <v>207</v>
      </c>
      <c r="O76" s="244"/>
      <c r="P76" s="59">
        <f t="shared" si="12"/>
        <v>2104</v>
      </c>
      <c r="Q76" s="60">
        <f t="shared" si="13"/>
        <v>23564</v>
      </c>
      <c r="R76" s="60">
        <f t="shared" si="14"/>
        <v>23059</v>
      </c>
      <c r="S76" s="60">
        <f t="shared" si="15"/>
        <v>22933</v>
      </c>
      <c r="T76" s="60">
        <f t="shared" si="16"/>
        <v>22554</v>
      </c>
      <c r="U76" s="60">
        <f t="shared" si="17"/>
        <v>22302</v>
      </c>
      <c r="V76" s="60">
        <f t="shared" si="18"/>
        <v>21797</v>
      </c>
      <c r="W76" s="60">
        <f t="shared" si="19"/>
        <v>21418</v>
      </c>
      <c r="X76" s="60">
        <f t="shared" si="20"/>
        <v>21040</v>
      </c>
    </row>
    <row r="77" spans="1:24" ht="18" customHeight="1" x14ac:dyDescent="0.15">
      <c r="A77" s="53" t="s">
        <v>379</v>
      </c>
      <c r="B77" s="56" t="s">
        <v>11</v>
      </c>
      <c r="C77" s="57" t="s">
        <v>19</v>
      </c>
      <c r="D77" s="61">
        <v>7.5</v>
      </c>
      <c r="E77" s="62" t="s">
        <v>22</v>
      </c>
      <c r="F77" s="79">
        <v>4</v>
      </c>
      <c r="G77" s="80" t="s">
        <v>13</v>
      </c>
      <c r="H77" s="79">
        <v>2</v>
      </c>
      <c r="I77" s="78">
        <f t="shared" si="21"/>
        <v>13.5</v>
      </c>
      <c r="J77" s="81">
        <f>'基本（介護無）・単一'!$L$18</f>
        <v>1103</v>
      </c>
      <c r="K77" s="244"/>
      <c r="L77" s="59">
        <f>'④身体介護を伴わない移動支援・複合（日中＆夜間早朝）'!$J$38</f>
        <v>552</v>
      </c>
      <c r="M77" s="244"/>
      <c r="N77" s="59">
        <f t="shared" si="22"/>
        <v>276</v>
      </c>
      <c r="O77" s="244"/>
      <c r="P77" s="59">
        <f t="shared" si="12"/>
        <v>2207</v>
      </c>
      <c r="Q77" s="60">
        <f t="shared" si="13"/>
        <v>24718</v>
      </c>
      <c r="R77" s="60">
        <f t="shared" si="14"/>
        <v>24188</v>
      </c>
      <c r="S77" s="60">
        <f t="shared" si="15"/>
        <v>24056</v>
      </c>
      <c r="T77" s="60">
        <f t="shared" si="16"/>
        <v>23659</v>
      </c>
      <c r="U77" s="60">
        <f t="shared" si="17"/>
        <v>23394</v>
      </c>
      <c r="V77" s="60">
        <f t="shared" si="18"/>
        <v>22864</v>
      </c>
      <c r="W77" s="60">
        <f t="shared" si="19"/>
        <v>22467</v>
      </c>
      <c r="X77" s="60">
        <f t="shared" si="20"/>
        <v>22070</v>
      </c>
    </row>
    <row r="78" spans="1:24" ht="18" customHeight="1" x14ac:dyDescent="0.15">
      <c r="A78" s="53" t="s">
        <v>381</v>
      </c>
      <c r="B78" s="56" t="s">
        <v>11</v>
      </c>
      <c r="C78" s="57" t="s">
        <v>19</v>
      </c>
      <c r="D78" s="61">
        <v>7.5</v>
      </c>
      <c r="E78" s="62" t="s">
        <v>22</v>
      </c>
      <c r="F78" s="79">
        <v>4</v>
      </c>
      <c r="G78" s="80" t="s">
        <v>13</v>
      </c>
      <c r="H78" s="79">
        <v>2.5</v>
      </c>
      <c r="I78" s="78">
        <f t="shared" si="21"/>
        <v>14</v>
      </c>
      <c r="J78" s="81">
        <f>'基本（介護無）・単一'!$L$18</f>
        <v>1103</v>
      </c>
      <c r="K78" s="244"/>
      <c r="L78" s="59">
        <f>'④身体介護を伴わない移動支援・複合（日中＆夜間早朝）'!$J$38</f>
        <v>552</v>
      </c>
      <c r="M78" s="244"/>
      <c r="N78" s="59">
        <f t="shared" si="22"/>
        <v>345</v>
      </c>
      <c r="O78" s="244"/>
      <c r="P78" s="59">
        <f t="shared" si="12"/>
        <v>2311</v>
      </c>
      <c r="Q78" s="60">
        <f t="shared" si="13"/>
        <v>25883</v>
      </c>
      <c r="R78" s="60">
        <f t="shared" si="14"/>
        <v>25328</v>
      </c>
      <c r="S78" s="60">
        <f t="shared" si="15"/>
        <v>25189</v>
      </c>
      <c r="T78" s="60">
        <f t="shared" si="16"/>
        <v>24773</v>
      </c>
      <c r="U78" s="60">
        <f t="shared" si="17"/>
        <v>24496</v>
      </c>
      <c r="V78" s="60">
        <f t="shared" si="18"/>
        <v>23941</v>
      </c>
      <c r="W78" s="60">
        <f t="shared" si="19"/>
        <v>23525</v>
      </c>
      <c r="X78" s="60">
        <f t="shared" si="20"/>
        <v>23110</v>
      </c>
    </row>
    <row r="79" spans="1:24" ht="18" customHeight="1" x14ac:dyDescent="0.15">
      <c r="A79" s="53" t="s">
        <v>383</v>
      </c>
      <c r="B79" s="56" t="s">
        <v>11</v>
      </c>
      <c r="C79" s="57" t="s">
        <v>19</v>
      </c>
      <c r="D79" s="61">
        <v>8</v>
      </c>
      <c r="E79" s="62" t="s">
        <v>22</v>
      </c>
      <c r="F79" s="79">
        <v>4</v>
      </c>
      <c r="G79" s="80" t="s">
        <v>13</v>
      </c>
      <c r="H79" s="79">
        <v>0.5</v>
      </c>
      <c r="I79" s="78">
        <f t="shared" si="21"/>
        <v>12.5</v>
      </c>
      <c r="J79" s="81">
        <f>'基本（介護無）・単一'!$L$19</f>
        <v>1172</v>
      </c>
      <c r="K79" s="244"/>
      <c r="L79" s="59">
        <f>'④身体介護を伴わない移動支援・複合（日中＆夜間早朝）'!$J$38</f>
        <v>552</v>
      </c>
      <c r="M79" s="244"/>
      <c r="N79" s="59">
        <f t="shared" si="22"/>
        <v>69</v>
      </c>
      <c r="O79" s="244"/>
      <c r="P79" s="59">
        <f t="shared" si="12"/>
        <v>1966</v>
      </c>
      <c r="Q79" s="60">
        <f t="shared" si="13"/>
        <v>22019</v>
      </c>
      <c r="R79" s="60">
        <f t="shared" si="14"/>
        <v>21547</v>
      </c>
      <c r="S79" s="60">
        <f t="shared" si="15"/>
        <v>21429</v>
      </c>
      <c r="T79" s="60">
        <f t="shared" si="16"/>
        <v>21075</v>
      </c>
      <c r="U79" s="60">
        <f t="shared" si="17"/>
        <v>20839</v>
      </c>
      <c r="V79" s="60">
        <f t="shared" si="18"/>
        <v>20367</v>
      </c>
      <c r="W79" s="60">
        <f t="shared" si="19"/>
        <v>20013</v>
      </c>
      <c r="X79" s="60">
        <f t="shared" si="20"/>
        <v>19660</v>
      </c>
    </row>
    <row r="80" spans="1:24" ht="18" customHeight="1" x14ac:dyDescent="0.15">
      <c r="A80" s="53" t="s">
        <v>385</v>
      </c>
      <c r="B80" s="56" t="s">
        <v>11</v>
      </c>
      <c r="C80" s="57" t="s">
        <v>19</v>
      </c>
      <c r="D80" s="61">
        <v>8</v>
      </c>
      <c r="E80" s="62" t="s">
        <v>22</v>
      </c>
      <c r="F80" s="79">
        <v>4</v>
      </c>
      <c r="G80" s="80" t="s">
        <v>13</v>
      </c>
      <c r="H80" s="79">
        <v>1</v>
      </c>
      <c r="I80" s="78">
        <f t="shared" si="21"/>
        <v>13</v>
      </c>
      <c r="J80" s="81">
        <f>'基本（介護無）・単一'!$L$19</f>
        <v>1172</v>
      </c>
      <c r="K80" s="244"/>
      <c r="L80" s="59">
        <f>'④身体介護を伴わない移動支援・複合（日中＆夜間早朝）'!$J$38</f>
        <v>552</v>
      </c>
      <c r="M80" s="244"/>
      <c r="N80" s="59">
        <f t="shared" si="22"/>
        <v>138</v>
      </c>
      <c r="O80" s="244"/>
      <c r="P80" s="59">
        <f t="shared" si="12"/>
        <v>2069</v>
      </c>
      <c r="Q80" s="60">
        <f t="shared" si="13"/>
        <v>23172</v>
      </c>
      <c r="R80" s="60">
        <f t="shared" si="14"/>
        <v>22676</v>
      </c>
      <c r="S80" s="60">
        <f t="shared" si="15"/>
        <v>22552</v>
      </c>
      <c r="T80" s="60">
        <f t="shared" si="16"/>
        <v>22179</v>
      </c>
      <c r="U80" s="60">
        <f t="shared" si="17"/>
        <v>21931</v>
      </c>
      <c r="V80" s="60">
        <f t="shared" si="18"/>
        <v>21434</v>
      </c>
      <c r="W80" s="60">
        <f t="shared" si="19"/>
        <v>21062</v>
      </c>
      <c r="X80" s="60">
        <f t="shared" si="20"/>
        <v>20690</v>
      </c>
    </row>
    <row r="81" spans="1:24" ht="18" customHeight="1" x14ac:dyDescent="0.15">
      <c r="A81" s="53" t="s">
        <v>387</v>
      </c>
      <c r="B81" s="56" t="s">
        <v>11</v>
      </c>
      <c r="C81" s="57" t="s">
        <v>19</v>
      </c>
      <c r="D81" s="61">
        <v>8</v>
      </c>
      <c r="E81" s="62" t="s">
        <v>22</v>
      </c>
      <c r="F81" s="79">
        <v>4</v>
      </c>
      <c r="G81" s="80" t="s">
        <v>13</v>
      </c>
      <c r="H81" s="79">
        <v>1.5</v>
      </c>
      <c r="I81" s="78">
        <f t="shared" si="21"/>
        <v>13.5</v>
      </c>
      <c r="J81" s="81">
        <f>'基本（介護無）・単一'!$L$19</f>
        <v>1172</v>
      </c>
      <c r="K81" s="244"/>
      <c r="L81" s="59">
        <f>'④身体介護を伴わない移動支援・複合（日中＆夜間早朝）'!$J$38</f>
        <v>552</v>
      </c>
      <c r="M81" s="244"/>
      <c r="N81" s="59">
        <f t="shared" si="22"/>
        <v>207</v>
      </c>
      <c r="O81" s="244"/>
      <c r="P81" s="59">
        <f t="shared" si="12"/>
        <v>2173</v>
      </c>
      <c r="Q81" s="60">
        <f t="shared" si="13"/>
        <v>24337</v>
      </c>
      <c r="R81" s="60">
        <f t="shared" si="14"/>
        <v>23816</v>
      </c>
      <c r="S81" s="60">
        <f t="shared" si="15"/>
        <v>23685</v>
      </c>
      <c r="T81" s="60">
        <f t="shared" si="16"/>
        <v>23294</v>
      </c>
      <c r="U81" s="60">
        <f t="shared" si="17"/>
        <v>23033</v>
      </c>
      <c r="V81" s="60">
        <f t="shared" si="18"/>
        <v>22512</v>
      </c>
      <c r="W81" s="60">
        <f t="shared" si="19"/>
        <v>22121</v>
      </c>
      <c r="X81" s="60">
        <f t="shared" si="20"/>
        <v>21730</v>
      </c>
    </row>
    <row r="82" spans="1:24" ht="18" customHeight="1" x14ac:dyDescent="0.15">
      <c r="A82" s="53" t="s">
        <v>389</v>
      </c>
      <c r="B82" s="56" t="s">
        <v>11</v>
      </c>
      <c r="C82" s="57" t="s">
        <v>19</v>
      </c>
      <c r="D82" s="61">
        <v>8</v>
      </c>
      <c r="E82" s="62" t="s">
        <v>22</v>
      </c>
      <c r="F82" s="79">
        <v>4</v>
      </c>
      <c r="G82" s="80" t="s">
        <v>13</v>
      </c>
      <c r="H82" s="79">
        <v>2</v>
      </c>
      <c r="I82" s="78">
        <f t="shared" si="21"/>
        <v>14</v>
      </c>
      <c r="J82" s="81">
        <f>'基本（介護無）・単一'!$L$19</f>
        <v>1172</v>
      </c>
      <c r="K82" s="244"/>
      <c r="L82" s="59">
        <f>'④身体介護を伴わない移動支援・複合（日中＆夜間早朝）'!$J$38</f>
        <v>552</v>
      </c>
      <c r="M82" s="244"/>
      <c r="N82" s="59">
        <f t="shared" si="22"/>
        <v>276</v>
      </c>
      <c r="O82" s="244"/>
      <c r="P82" s="59">
        <f t="shared" si="12"/>
        <v>2276</v>
      </c>
      <c r="Q82" s="60">
        <f t="shared" si="13"/>
        <v>25491</v>
      </c>
      <c r="R82" s="60">
        <f t="shared" si="14"/>
        <v>24944</v>
      </c>
      <c r="S82" s="60">
        <f t="shared" si="15"/>
        <v>24808</v>
      </c>
      <c r="T82" s="60">
        <f t="shared" si="16"/>
        <v>24398</v>
      </c>
      <c r="U82" s="60">
        <f t="shared" si="17"/>
        <v>24125</v>
      </c>
      <c r="V82" s="60">
        <f t="shared" si="18"/>
        <v>23579</v>
      </c>
      <c r="W82" s="60">
        <f t="shared" si="19"/>
        <v>23169</v>
      </c>
      <c r="X82" s="60">
        <f t="shared" si="20"/>
        <v>22760</v>
      </c>
    </row>
    <row r="83" spans="1:24" ht="18" customHeight="1" x14ac:dyDescent="0.15">
      <c r="A83" s="53" t="s">
        <v>391</v>
      </c>
      <c r="B83" s="56" t="s">
        <v>11</v>
      </c>
      <c r="C83" s="57" t="s">
        <v>19</v>
      </c>
      <c r="D83" s="61">
        <v>8</v>
      </c>
      <c r="E83" s="62" t="s">
        <v>22</v>
      </c>
      <c r="F83" s="79">
        <v>4</v>
      </c>
      <c r="G83" s="80" t="s">
        <v>13</v>
      </c>
      <c r="H83" s="79">
        <v>2.5</v>
      </c>
      <c r="I83" s="78">
        <f t="shared" si="21"/>
        <v>14.5</v>
      </c>
      <c r="J83" s="81">
        <f>'基本（介護無）・単一'!$L$19</f>
        <v>1172</v>
      </c>
      <c r="K83" s="244"/>
      <c r="L83" s="59">
        <f>'④身体介護を伴わない移動支援・複合（日中＆夜間早朝）'!$J$38</f>
        <v>552</v>
      </c>
      <c r="M83" s="244"/>
      <c r="N83" s="59">
        <f t="shared" si="22"/>
        <v>345</v>
      </c>
      <c r="O83" s="244"/>
      <c r="P83" s="59">
        <f t="shared" si="12"/>
        <v>2380</v>
      </c>
      <c r="Q83" s="60">
        <f t="shared" si="13"/>
        <v>26656</v>
      </c>
      <c r="R83" s="60">
        <f t="shared" si="14"/>
        <v>26084</v>
      </c>
      <c r="S83" s="60">
        <f t="shared" si="15"/>
        <v>25942</v>
      </c>
      <c r="T83" s="60">
        <f t="shared" si="16"/>
        <v>25513</v>
      </c>
      <c r="U83" s="60">
        <f t="shared" si="17"/>
        <v>25228</v>
      </c>
      <c r="V83" s="60">
        <f t="shared" si="18"/>
        <v>24656</v>
      </c>
      <c r="W83" s="60">
        <f t="shared" si="19"/>
        <v>24228</v>
      </c>
      <c r="X83" s="60">
        <f t="shared" si="20"/>
        <v>23800</v>
      </c>
    </row>
    <row r="84" spans="1:24" ht="18" customHeight="1" x14ac:dyDescent="0.15">
      <c r="A84" s="53" t="s">
        <v>393</v>
      </c>
      <c r="B84" s="56" t="s">
        <v>11</v>
      </c>
      <c r="C84" s="57" t="s">
        <v>19</v>
      </c>
      <c r="D84" s="61">
        <v>8.5</v>
      </c>
      <c r="E84" s="62" t="s">
        <v>22</v>
      </c>
      <c r="F84" s="79">
        <v>4</v>
      </c>
      <c r="G84" s="80" t="s">
        <v>13</v>
      </c>
      <c r="H84" s="79">
        <v>0.5</v>
      </c>
      <c r="I84" s="78">
        <f t="shared" si="21"/>
        <v>13</v>
      </c>
      <c r="J84" s="81">
        <f>'基本（介護無）・単一'!$L$20</f>
        <v>1241</v>
      </c>
      <c r="K84" s="244"/>
      <c r="L84" s="59">
        <f>'④身体介護を伴わない移動支援・複合（日中＆夜間早朝）'!$J$38</f>
        <v>552</v>
      </c>
      <c r="M84" s="244"/>
      <c r="N84" s="59">
        <f t="shared" si="22"/>
        <v>69</v>
      </c>
      <c r="O84" s="244"/>
      <c r="P84" s="59">
        <f t="shared" si="12"/>
        <v>2035</v>
      </c>
      <c r="Q84" s="60">
        <f t="shared" si="13"/>
        <v>22792</v>
      </c>
      <c r="R84" s="60">
        <f t="shared" si="14"/>
        <v>22303</v>
      </c>
      <c r="S84" s="60">
        <f t="shared" si="15"/>
        <v>22181</v>
      </c>
      <c r="T84" s="60">
        <f t="shared" si="16"/>
        <v>21815</v>
      </c>
      <c r="U84" s="60">
        <f t="shared" si="17"/>
        <v>21571</v>
      </c>
      <c r="V84" s="60">
        <f t="shared" si="18"/>
        <v>21082</v>
      </c>
      <c r="W84" s="60">
        <f t="shared" si="19"/>
        <v>20716</v>
      </c>
      <c r="X84" s="60">
        <f t="shared" si="20"/>
        <v>20350</v>
      </c>
    </row>
    <row r="85" spans="1:24" ht="18" customHeight="1" x14ac:dyDescent="0.15">
      <c r="A85" s="53" t="s">
        <v>394</v>
      </c>
      <c r="B85" s="56" t="s">
        <v>11</v>
      </c>
      <c r="C85" s="57" t="s">
        <v>19</v>
      </c>
      <c r="D85" s="61">
        <v>8.5</v>
      </c>
      <c r="E85" s="62" t="s">
        <v>22</v>
      </c>
      <c r="F85" s="79">
        <v>4</v>
      </c>
      <c r="G85" s="80" t="s">
        <v>13</v>
      </c>
      <c r="H85" s="79">
        <v>1</v>
      </c>
      <c r="I85" s="78">
        <f t="shared" si="21"/>
        <v>13.5</v>
      </c>
      <c r="J85" s="81">
        <f>'基本（介護無）・単一'!$L$20</f>
        <v>1241</v>
      </c>
      <c r="K85" s="244"/>
      <c r="L85" s="59">
        <f>'④身体介護を伴わない移動支援・複合（日中＆夜間早朝）'!$J$38</f>
        <v>552</v>
      </c>
      <c r="M85" s="244"/>
      <c r="N85" s="59">
        <f t="shared" si="22"/>
        <v>138</v>
      </c>
      <c r="O85" s="244"/>
      <c r="P85" s="59">
        <f t="shared" si="12"/>
        <v>2138</v>
      </c>
      <c r="Q85" s="60">
        <f t="shared" si="13"/>
        <v>23945</v>
      </c>
      <c r="R85" s="60">
        <f t="shared" si="14"/>
        <v>23432</v>
      </c>
      <c r="S85" s="60">
        <f t="shared" si="15"/>
        <v>23304</v>
      </c>
      <c r="T85" s="60">
        <f t="shared" si="16"/>
        <v>22919</v>
      </c>
      <c r="U85" s="60">
        <f t="shared" si="17"/>
        <v>22662</v>
      </c>
      <c r="V85" s="60">
        <f t="shared" si="18"/>
        <v>22149</v>
      </c>
      <c r="W85" s="60">
        <f t="shared" si="19"/>
        <v>21764</v>
      </c>
      <c r="X85" s="60">
        <f t="shared" si="20"/>
        <v>21380</v>
      </c>
    </row>
    <row r="86" spans="1:24" ht="18" customHeight="1" x14ac:dyDescent="0.15">
      <c r="A86" s="53" t="s">
        <v>395</v>
      </c>
      <c r="B86" s="56" t="s">
        <v>11</v>
      </c>
      <c r="C86" s="57" t="s">
        <v>19</v>
      </c>
      <c r="D86" s="61">
        <v>8.5</v>
      </c>
      <c r="E86" s="62" t="s">
        <v>22</v>
      </c>
      <c r="F86" s="79">
        <v>4</v>
      </c>
      <c r="G86" s="80" t="s">
        <v>13</v>
      </c>
      <c r="H86" s="79">
        <v>1.5</v>
      </c>
      <c r="I86" s="78">
        <f t="shared" si="21"/>
        <v>14</v>
      </c>
      <c r="J86" s="81">
        <f>'基本（介護無）・単一'!$L$20</f>
        <v>1241</v>
      </c>
      <c r="K86" s="244"/>
      <c r="L86" s="59">
        <f>'④身体介護を伴わない移動支援・複合（日中＆夜間早朝）'!$J$38</f>
        <v>552</v>
      </c>
      <c r="M86" s="244"/>
      <c r="N86" s="59">
        <f t="shared" si="22"/>
        <v>207</v>
      </c>
      <c r="O86" s="244"/>
      <c r="P86" s="59">
        <f t="shared" si="12"/>
        <v>2242</v>
      </c>
      <c r="Q86" s="60">
        <f t="shared" si="13"/>
        <v>25110</v>
      </c>
      <c r="R86" s="60">
        <f t="shared" si="14"/>
        <v>24572</v>
      </c>
      <c r="S86" s="60">
        <f t="shared" si="15"/>
        <v>24437</v>
      </c>
      <c r="T86" s="60">
        <f t="shared" si="16"/>
        <v>24034</v>
      </c>
      <c r="U86" s="60">
        <f t="shared" si="17"/>
        <v>23765</v>
      </c>
      <c r="V86" s="60">
        <f t="shared" si="18"/>
        <v>23227</v>
      </c>
      <c r="W86" s="60">
        <f t="shared" si="19"/>
        <v>22823</v>
      </c>
      <c r="X86" s="60">
        <f t="shared" si="20"/>
        <v>22420</v>
      </c>
    </row>
    <row r="87" spans="1:24" ht="18" customHeight="1" x14ac:dyDescent="0.15">
      <c r="A87" s="53" t="s">
        <v>396</v>
      </c>
      <c r="B87" s="56" t="s">
        <v>11</v>
      </c>
      <c r="C87" s="57" t="s">
        <v>19</v>
      </c>
      <c r="D87" s="61">
        <v>8.5</v>
      </c>
      <c r="E87" s="62" t="s">
        <v>22</v>
      </c>
      <c r="F87" s="79">
        <v>4</v>
      </c>
      <c r="G87" s="80" t="s">
        <v>13</v>
      </c>
      <c r="H87" s="79">
        <v>2</v>
      </c>
      <c r="I87" s="78">
        <f t="shared" si="21"/>
        <v>14.5</v>
      </c>
      <c r="J87" s="81">
        <f>'基本（介護無）・単一'!$L$20</f>
        <v>1241</v>
      </c>
      <c r="K87" s="244"/>
      <c r="L87" s="59">
        <f>'④身体介護を伴わない移動支援・複合（日中＆夜間早朝）'!$J$38</f>
        <v>552</v>
      </c>
      <c r="M87" s="244"/>
      <c r="N87" s="59">
        <f t="shared" si="22"/>
        <v>276</v>
      </c>
      <c r="O87" s="244"/>
      <c r="P87" s="59">
        <f t="shared" si="12"/>
        <v>2345</v>
      </c>
      <c r="Q87" s="60">
        <f t="shared" si="13"/>
        <v>26264</v>
      </c>
      <c r="R87" s="60">
        <f t="shared" si="14"/>
        <v>25701</v>
      </c>
      <c r="S87" s="60">
        <f t="shared" si="15"/>
        <v>25560</v>
      </c>
      <c r="T87" s="60">
        <f t="shared" si="16"/>
        <v>25138</v>
      </c>
      <c r="U87" s="60">
        <f t="shared" si="17"/>
        <v>24857</v>
      </c>
      <c r="V87" s="60">
        <f t="shared" si="18"/>
        <v>24294</v>
      </c>
      <c r="W87" s="60">
        <f t="shared" si="19"/>
        <v>23872</v>
      </c>
      <c r="X87" s="60">
        <f t="shared" si="20"/>
        <v>23450</v>
      </c>
    </row>
    <row r="88" spans="1:24" ht="18" customHeight="1" x14ac:dyDescent="0.15">
      <c r="A88" s="53" t="s">
        <v>398</v>
      </c>
      <c r="B88" s="56" t="s">
        <v>11</v>
      </c>
      <c r="C88" s="57" t="s">
        <v>19</v>
      </c>
      <c r="D88" s="61">
        <v>8.5</v>
      </c>
      <c r="E88" s="62" t="s">
        <v>22</v>
      </c>
      <c r="F88" s="79">
        <v>4</v>
      </c>
      <c r="G88" s="80" t="s">
        <v>13</v>
      </c>
      <c r="H88" s="79">
        <v>2.5</v>
      </c>
      <c r="I88" s="78">
        <f t="shared" si="21"/>
        <v>15</v>
      </c>
      <c r="J88" s="81">
        <f>'基本（介護無）・単一'!$L$20</f>
        <v>1241</v>
      </c>
      <c r="K88" s="244"/>
      <c r="L88" s="59">
        <f>'④身体介護を伴わない移動支援・複合（日中＆夜間早朝）'!$J$38</f>
        <v>552</v>
      </c>
      <c r="M88" s="244"/>
      <c r="N88" s="59">
        <f t="shared" si="22"/>
        <v>345</v>
      </c>
      <c r="O88" s="244"/>
      <c r="P88" s="59">
        <f t="shared" si="12"/>
        <v>2449</v>
      </c>
      <c r="Q88" s="60">
        <f t="shared" si="13"/>
        <v>27428</v>
      </c>
      <c r="R88" s="60">
        <f t="shared" si="14"/>
        <v>26841</v>
      </c>
      <c r="S88" s="60">
        <f t="shared" si="15"/>
        <v>26694</v>
      </c>
      <c r="T88" s="60">
        <f t="shared" si="16"/>
        <v>26253</v>
      </c>
      <c r="U88" s="60">
        <f t="shared" si="17"/>
        <v>25959</v>
      </c>
      <c r="V88" s="60">
        <f t="shared" si="18"/>
        <v>25371</v>
      </c>
      <c r="W88" s="60">
        <f t="shared" si="19"/>
        <v>24930</v>
      </c>
      <c r="X88" s="60">
        <f t="shared" si="20"/>
        <v>24490</v>
      </c>
    </row>
    <row r="89" spans="1:24" ht="18" customHeight="1" x14ac:dyDescent="0.15">
      <c r="A89" s="53" t="s">
        <v>400</v>
      </c>
      <c r="B89" s="56" t="s">
        <v>11</v>
      </c>
      <c r="C89" s="57" t="s">
        <v>19</v>
      </c>
      <c r="D89" s="61">
        <v>9</v>
      </c>
      <c r="E89" s="62" t="s">
        <v>22</v>
      </c>
      <c r="F89" s="79">
        <v>4</v>
      </c>
      <c r="G89" s="80" t="s">
        <v>13</v>
      </c>
      <c r="H89" s="79">
        <v>0.5</v>
      </c>
      <c r="I89" s="78">
        <f t="shared" si="21"/>
        <v>13.5</v>
      </c>
      <c r="J89" s="81">
        <f>'基本（介護無）・単一'!$L$21</f>
        <v>1310</v>
      </c>
      <c r="K89" s="244"/>
      <c r="L89" s="59">
        <f>'④身体介護を伴わない移動支援・複合（日中＆夜間早朝）'!$J$38</f>
        <v>552</v>
      </c>
      <c r="M89" s="244"/>
      <c r="N89" s="59">
        <f t="shared" si="22"/>
        <v>69</v>
      </c>
      <c r="O89" s="244"/>
      <c r="P89" s="59">
        <f t="shared" si="12"/>
        <v>2104</v>
      </c>
      <c r="Q89" s="60">
        <f t="shared" si="13"/>
        <v>23564</v>
      </c>
      <c r="R89" s="60">
        <f t="shared" si="14"/>
        <v>23059</v>
      </c>
      <c r="S89" s="60">
        <f t="shared" si="15"/>
        <v>22933</v>
      </c>
      <c r="T89" s="60">
        <f t="shared" si="16"/>
        <v>22554</v>
      </c>
      <c r="U89" s="60">
        <f t="shared" si="17"/>
        <v>22302</v>
      </c>
      <c r="V89" s="60">
        <f t="shared" si="18"/>
        <v>21797</v>
      </c>
      <c r="W89" s="60">
        <f t="shared" si="19"/>
        <v>21418</v>
      </c>
      <c r="X89" s="60">
        <f t="shared" si="20"/>
        <v>21040</v>
      </c>
    </row>
    <row r="90" spans="1:24" ht="18" customHeight="1" x14ac:dyDescent="0.15">
      <c r="A90" s="53" t="s">
        <v>402</v>
      </c>
      <c r="B90" s="56" t="s">
        <v>11</v>
      </c>
      <c r="C90" s="57" t="s">
        <v>19</v>
      </c>
      <c r="D90" s="61">
        <v>9</v>
      </c>
      <c r="E90" s="62" t="s">
        <v>22</v>
      </c>
      <c r="F90" s="79">
        <v>4</v>
      </c>
      <c r="G90" s="80" t="s">
        <v>13</v>
      </c>
      <c r="H90" s="79">
        <v>1</v>
      </c>
      <c r="I90" s="78">
        <f t="shared" si="21"/>
        <v>14</v>
      </c>
      <c r="J90" s="81">
        <f>'基本（介護無）・単一'!$L$21</f>
        <v>1310</v>
      </c>
      <c r="K90" s="244"/>
      <c r="L90" s="59">
        <f>'④身体介護を伴わない移動支援・複合（日中＆夜間早朝）'!$J$38</f>
        <v>552</v>
      </c>
      <c r="M90" s="244"/>
      <c r="N90" s="59">
        <f t="shared" si="22"/>
        <v>138</v>
      </c>
      <c r="O90" s="244"/>
      <c r="P90" s="59">
        <f t="shared" si="12"/>
        <v>2207</v>
      </c>
      <c r="Q90" s="60">
        <f t="shared" si="13"/>
        <v>24718</v>
      </c>
      <c r="R90" s="60">
        <f t="shared" si="14"/>
        <v>24188</v>
      </c>
      <c r="S90" s="60">
        <f t="shared" si="15"/>
        <v>24056</v>
      </c>
      <c r="T90" s="60">
        <f t="shared" si="16"/>
        <v>23659</v>
      </c>
      <c r="U90" s="60">
        <f t="shared" si="17"/>
        <v>23394</v>
      </c>
      <c r="V90" s="60">
        <f t="shared" si="18"/>
        <v>22864</v>
      </c>
      <c r="W90" s="60">
        <f t="shared" si="19"/>
        <v>22467</v>
      </c>
      <c r="X90" s="60">
        <f t="shared" si="20"/>
        <v>22070</v>
      </c>
    </row>
    <row r="91" spans="1:24" ht="18" customHeight="1" x14ac:dyDescent="0.15">
      <c r="A91" s="53" t="s">
        <v>404</v>
      </c>
      <c r="B91" s="56" t="s">
        <v>11</v>
      </c>
      <c r="C91" s="57" t="s">
        <v>19</v>
      </c>
      <c r="D91" s="61">
        <v>9</v>
      </c>
      <c r="E91" s="62" t="s">
        <v>22</v>
      </c>
      <c r="F91" s="79">
        <v>4</v>
      </c>
      <c r="G91" s="80" t="s">
        <v>13</v>
      </c>
      <c r="H91" s="79">
        <v>1.5</v>
      </c>
      <c r="I91" s="78">
        <f t="shared" si="21"/>
        <v>14.5</v>
      </c>
      <c r="J91" s="81">
        <f>'基本（介護無）・単一'!$L$21</f>
        <v>1310</v>
      </c>
      <c r="K91" s="244"/>
      <c r="L91" s="59">
        <f>'④身体介護を伴わない移動支援・複合（日中＆夜間早朝）'!$J$38</f>
        <v>552</v>
      </c>
      <c r="M91" s="244"/>
      <c r="N91" s="59">
        <f t="shared" si="22"/>
        <v>207</v>
      </c>
      <c r="O91" s="244"/>
      <c r="P91" s="59">
        <f t="shared" si="12"/>
        <v>2311</v>
      </c>
      <c r="Q91" s="60">
        <f t="shared" si="13"/>
        <v>25883</v>
      </c>
      <c r="R91" s="60">
        <f t="shared" si="14"/>
        <v>25328</v>
      </c>
      <c r="S91" s="60">
        <f t="shared" si="15"/>
        <v>25189</v>
      </c>
      <c r="T91" s="60">
        <f t="shared" si="16"/>
        <v>24773</v>
      </c>
      <c r="U91" s="60">
        <f t="shared" si="17"/>
        <v>24496</v>
      </c>
      <c r="V91" s="60">
        <f t="shared" si="18"/>
        <v>23941</v>
      </c>
      <c r="W91" s="60">
        <f t="shared" si="19"/>
        <v>23525</v>
      </c>
      <c r="X91" s="60">
        <f t="shared" si="20"/>
        <v>23110</v>
      </c>
    </row>
    <row r="92" spans="1:24" ht="18" customHeight="1" x14ac:dyDescent="0.15">
      <c r="A92" s="53" t="s">
        <v>406</v>
      </c>
      <c r="B92" s="56" t="s">
        <v>11</v>
      </c>
      <c r="C92" s="57" t="s">
        <v>19</v>
      </c>
      <c r="D92" s="61">
        <v>9</v>
      </c>
      <c r="E92" s="62" t="s">
        <v>22</v>
      </c>
      <c r="F92" s="79">
        <v>4</v>
      </c>
      <c r="G92" s="80" t="s">
        <v>13</v>
      </c>
      <c r="H92" s="79">
        <v>2</v>
      </c>
      <c r="I92" s="78">
        <f t="shared" si="21"/>
        <v>15</v>
      </c>
      <c r="J92" s="81">
        <f>'基本（介護無）・単一'!$L$21</f>
        <v>1310</v>
      </c>
      <c r="K92" s="244"/>
      <c r="L92" s="59">
        <f>'④身体介護を伴わない移動支援・複合（日中＆夜間早朝）'!$J$38</f>
        <v>552</v>
      </c>
      <c r="M92" s="244"/>
      <c r="N92" s="59">
        <f t="shared" si="22"/>
        <v>276</v>
      </c>
      <c r="O92" s="244"/>
      <c r="P92" s="59">
        <f t="shared" si="12"/>
        <v>2414</v>
      </c>
      <c r="Q92" s="60">
        <f t="shared" si="13"/>
        <v>27036</v>
      </c>
      <c r="R92" s="60">
        <f t="shared" si="14"/>
        <v>26457</v>
      </c>
      <c r="S92" s="60">
        <f t="shared" si="15"/>
        <v>26312</v>
      </c>
      <c r="T92" s="60">
        <f t="shared" si="16"/>
        <v>25878</v>
      </c>
      <c r="U92" s="60">
        <f t="shared" si="17"/>
        <v>25588</v>
      </c>
      <c r="V92" s="60">
        <f t="shared" si="18"/>
        <v>25009</v>
      </c>
      <c r="W92" s="60">
        <f t="shared" si="19"/>
        <v>24574</v>
      </c>
      <c r="X92" s="60">
        <f t="shared" si="20"/>
        <v>24140</v>
      </c>
    </row>
    <row r="93" spans="1:24" ht="18" customHeight="1" x14ac:dyDescent="0.15">
      <c r="A93" s="53" t="s">
        <v>408</v>
      </c>
      <c r="B93" s="56" t="s">
        <v>11</v>
      </c>
      <c r="C93" s="57" t="s">
        <v>19</v>
      </c>
      <c r="D93" s="61">
        <v>9.5</v>
      </c>
      <c r="E93" s="62" t="s">
        <v>22</v>
      </c>
      <c r="F93" s="79">
        <v>4</v>
      </c>
      <c r="G93" s="80" t="s">
        <v>13</v>
      </c>
      <c r="H93" s="79">
        <v>0.5</v>
      </c>
      <c r="I93" s="78">
        <f t="shared" si="21"/>
        <v>14</v>
      </c>
      <c r="J93" s="81">
        <f>'基本（介護無）・単一'!$L$22</f>
        <v>1379</v>
      </c>
      <c r="K93" s="244"/>
      <c r="L93" s="59">
        <f>'④身体介護を伴わない移動支援・複合（日中＆夜間早朝）'!$J$38</f>
        <v>552</v>
      </c>
      <c r="M93" s="244"/>
      <c r="N93" s="59">
        <f>N84</f>
        <v>69</v>
      </c>
      <c r="O93" s="244"/>
      <c r="P93" s="59">
        <f t="shared" si="12"/>
        <v>2173</v>
      </c>
      <c r="Q93" s="60">
        <f t="shared" si="13"/>
        <v>24337</v>
      </c>
      <c r="R93" s="60">
        <f t="shared" si="14"/>
        <v>23816</v>
      </c>
      <c r="S93" s="60">
        <f t="shared" si="15"/>
        <v>23685</v>
      </c>
      <c r="T93" s="60">
        <f t="shared" si="16"/>
        <v>23294</v>
      </c>
      <c r="U93" s="60">
        <f t="shared" si="17"/>
        <v>23033</v>
      </c>
      <c r="V93" s="60">
        <f t="shared" si="18"/>
        <v>22512</v>
      </c>
      <c r="W93" s="60">
        <f t="shared" si="19"/>
        <v>22121</v>
      </c>
      <c r="X93" s="60">
        <f t="shared" si="20"/>
        <v>21730</v>
      </c>
    </row>
    <row r="94" spans="1:24" ht="18" customHeight="1" x14ac:dyDescent="0.15">
      <c r="A94" s="53" t="s">
        <v>411</v>
      </c>
      <c r="B94" s="56" t="s">
        <v>11</v>
      </c>
      <c r="C94" s="57" t="s">
        <v>19</v>
      </c>
      <c r="D94" s="61">
        <v>9.5</v>
      </c>
      <c r="E94" s="62" t="s">
        <v>22</v>
      </c>
      <c r="F94" s="79">
        <v>4</v>
      </c>
      <c r="G94" s="80" t="s">
        <v>13</v>
      </c>
      <c r="H94" s="79">
        <v>1</v>
      </c>
      <c r="I94" s="78">
        <f t="shared" si="21"/>
        <v>14.5</v>
      </c>
      <c r="J94" s="81">
        <f>'基本（介護無）・単一'!$L$22</f>
        <v>1379</v>
      </c>
      <c r="K94" s="244"/>
      <c r="L94" s="59">
        <f>'④身体介護を伴わない移動支援・複合（日中＆夜間早朝）'!$J$38</f>
        <v>552</v>
      </c>
      <c r="M94" s="244"/>
      <c r="N94" s="59">
        <f>N85</f>
        <v>138</v>
      </c>
      <c r="O94" s="244"/>
      <c r="P94" s="59">
        <f t="shared" si="12"/>
        <v>2276</v>
      </c>
      <c r="Q94" s="60">
        <f t="shared" si="13"/>
        <v>25491</v>
      </c>
      <c r="R94" s="60">
        <f t="shared" si="14"/>
        <v>24944</v>
      </c>
      <c r="S94" s="60">
        <f t="shared" si="15"/>
        <v>24808</v>
      </c>
      <c r="T94" s="60">
        <f t="shared" si="16"/>
        <v>24398</v>
      </c>
      <c r="U94" s="60">
        <f t="shared" si="17"/>
        <v>24125</v>
      </c>
      <c r="V94" s="60">
        <f t="shared" si="18"/>
        <v>23579</v>
      </c>
      <c r="W94" s="60">
        <f t="shared" si="19"/>
        <v>23169</v>
      </c>
      <c r="X94" s="60">
        <f t="shared" si="20"/>
        <v>22760</v>
      </c>
    </row>
    <row r="95" spans="1:24" ht="18" customHeight="1" x14ac:dyDescent="0.15">
      <c r="A95" s="53" t="s">
        <v>414</v>
      </c>
      <c r="B95" s="56" t="s">
        <v>11</v>
      </c>
      <c r="C95" s="57" t="s">
        <v>19</v>
      </c>
      <c r="D95" s="61">
        <v>9.5</v>
      </c>
      <c r="E95" s="62" t="s">
        <v>22</v>
      </c>
      <c r="F95" s="79">
        <v>4</v>
      </c>
      <c r="G95" s="80" t="s">
        <v>13</v>
      </c>
      <c r="H95" s="79">
        <v>1.5</v>
      </c>
      <c r="I95" s="78">
        <f t="shared" si="21"/>
        <v>15</v>
      </c>
      <c r="J95" s="81">
        <f>'基本（介護無）・単一'!$L$22</f>
        <v>1379</v>
      </c>
      <c r="K95" s="244"/>
      <c r="L95" s="59">
        <f>'④身体介護を伴わない移動支援・複合（日中＆夜間早朝）'!$J$38</f>
        <v>552</v>
      </c>
      <c r="M95" s="244"/>
      <c r="N95" s="59">
        <f>N86</f>
        <v>207</v>
      </c>
      <c r="O95" s="244"/>
      <c r="P95" s="59">
        <f t="shared" si="12"/>
        <v>2380</v>
      </c>
      <c r="Q95" s="60">
        <f t="shared" si="13"/>
        <v>26656</v>
      </c>
      <c r="R95" s="60">
        <f t="shared" si="14"/>
        <v>26084</v>
      </c>
      <c r="S95" s="60">
        <f t="shared" si="15"/>
        <v>25942</v>
      </c>
      <c r="T95" s="60">
        <f t="shared" si="16"/>
        <v>25513</v>
      </c>
      <c r="U95" s="60">
        <f t="shared" si="17"/>
        <v>25228</v>
      </c>
      <c r="V95" s="60">
        <f t="shared" si="18"/>
        <v>24656</v>
      </c>
      <c r="W95" s="60">
        <f t="shared" si="19"/>
        <v>24228</v>
      </c>
      <c r="X95" s="60">
        <f t="shared" si="20"/>
        <v>23800</v>
      </c>
    </row>
    <row r="96" spans="1:24" ht="18" customHeight="1" x14ac:dyDescent="0.15">
      <c r="A96" s="53" t="s">
        <v>417</v>
      </c>
      <c r="B96" s="56" t="s">
        <v>11</v>
      </c>
      <c r="C96" s="57" t="s">
        <v>19</v>
      </c>
      <c r="D96" s="61">
        <v>10</v>
      </c>
      <c r="E96" s="62" t="s">
        <v>22</v>
      </c>
      <c r="F96" s="79">
        <v>4</v>
      </c>
      <c r="G96" s="80" t="s">
        <v>13</v>
      </c>
      <c r="H96" s="79">
        <v>0.5</v>
      </c>
      <c r="I96" s="78">
        <f t="shared" si="21"/>
        <v>14.5</v>
      </c>
      <c r="J96" s="59">
        <f>'基本（介護無）・単一'!$L$23</f>
        <v>1448</v>
      </c>
      <c r="K96" s="244"/>
      <c r="L96" s="59">
        <f>'④身体介護を伴わない移動支援・複合（日中＆夜間早朝）'!$J$38</f>
        <v>552</v>
      </c>
      <c r="M96" s="244"/>
      <c r="N96" s="59">
        <f>N4</f>
        <v>69</v>
      </c>
      <c r="O96" s="244"/>
      <c r="P96" s="59">
        <f t="shared" si="12"/>
        <v>2242</v>
      </c>
      <c r="Q96" s="60">
        <f t="shared" si="13"/>
        <v>25110</v>
      </c>
      <c r="R96" s="60">
        <f t="shared" si="14"/>
        <v>24572</v>
      </c>
      <c r="S96" s="60">
        <f t="shared" si="15"/>
        <v>24437</v>
      </c>
      <c r="T96" s="60">
        <f t="shared" si="16"/>
        <v>24034</v>
      </c>
      <c r="U96" s="60">
        <f t="shared" si="17"/>
        <v>23765</v>
      </c>
      <c r="V96" s="60">
        <f t="shared" si="18"/>
        <v>23227</v>
      </c>
      <c r="W96" s="60">
        <f t="shared" si="19"/>
        <v>22823</v>
      </c>
      <c r="X96" s="60">
        <f t="shared" si="20"/>
        <v>22420</v>
      </c>
    </row>
    <row r="97" spans="1:24" ht="18" customHeight="1" x14ac:dyDescent="0.15">
      <c r="A97" s="53" t="s">
        <v>420</v>
      </c>
      <c r="B97" s="56" t="s">
        <v>11</v>
      </c>
      <c r="C97" s="57" t="s">
        <v>19</v>
      </c>
      <c r="D97" s="61">
        <v>10</v>
      </c>
      <c r="E97" s="62" t="s">
        <v>22</v>
      </c>
      <c r="F97" s="79">
        <v>4</v>
      </c>
      <c r="G97" s="80" t="s">
        <v>13</v>
      </c>
      <c r="H97" s="79">
        <v>1</v>
      </c>
      <c r="I97" s="78">
        <f t="shared" si="21"/>
        <v>15</v>
      </c>
      <c r="J97" s="59">
        <f>'基本（介護無）・単一'!$L$23</f>
        <v>1448</v>
      </c>
      <c r="K97" s="244"/>
      <c r="L97" s="59">
        <f>'④身体介護を伴わない移動支援・複合（日中＆夜間早朝）'!$J$38</f>
        <v>552</v>
      </c>
      <c r="M97" s="244"/>
      <c r="N97" s="59">
        <f>N5</f>
        <v>138</v>
      </c>
      <c r="O97" s="244"/>
      <c r="P97" s="59">
        <f t="shared" si="12"/>
        <v>2345</v>
      </c>
      <c r="Q97" s="60">
        <f t="shared" si="13"/>
        <v>26264</v>
      </c>
      <c r="R97" s="60">
        <f t="shared" si="14"/>
        <v>25701</v>
      </c>
      <c r="S97" s="60">
        <f t="shared" si="15"/>
        <v>25560</v>
      </c>
      <c r="T97" s="60">
        <f t="shared" si="16"/>
        <v>25138</v>
      </c>
      <c r="U97" s="60">
        <f t="shared" si="17"/>
        <v>24857</v>
      </c>
      <c r="V97" s="60">
        <f t="shared" si="18"/>
        <v>24294</v>
      </c>
      <c r="W97" s="60">
        <f t="shared" si="19"/>
        <v>23872</v>
      </c>
      <c r="X97" s="60">
        <f t="shared" si="20"/>
        <v>23450</v>
      </c>
    </row>
  </sheetData>
  <sheetProtection algorithmName="SHA-512" hashValue="qBs+h3qLIqRz8b6gnm7xGFDXMhcGGzkeigKo68nuC3ftng5SapRZrB41YEZDGcuShgBLZ33HiDLnKMu9Wo0cwQ==" saltValue="vCVokj14lJ/m4zr/WFOeNg==" spinCount="100000" sheet="1" objects="1" scenarios="1"/>
  <autoFilter ref="A1:X97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3">
    <mergeCell ref="B1:H3"/>
    <mergeCell ref="P1:P3"/>
    <mergeCell ref="Q1:X1"/>
    <mergeCell ref="I1:I3"/>
    <mergeCell ref="J1:J3"/>
    <mergeCell ref="K1:K3"/>
    <mergeCell ref="L1:L3"/>
    <mergeCell ref="M1:M3"/>
    <mergeCell ref="K4:K97"/>
    <mergeCell ref="M4:M97"/>
    <mergeCell ref="O4:O97"/>
    <mergeCell ref="N1:N3"/>
    <mergeCell ref="O1:O3"/>
  </mergeCells>
  <phoneticPr fontId="6"/>
  <printOptions horizontalCentered="1"/>
  <pageMargins left="0.19685039370078741" right="0.19685039370078741" top="0.59055118110236227" bottom="0.59055118110236227" header="0.39370078740157483" footer="0.19685039370078741"/>
  <pageSetup paperSize="9" scale="70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pane ySplit="3" topLeftCell="A4" activePane="bottomLeft" state="frozen"/>
      <selection activeCell="B2" sqref="B2"/>
      <selection pane="bottomLeft" activeCell="L11" sqref="L11:N11 P2"/>
    </sheetView>
  </sheetViews>
  <sheetFormatPr defaultColWidth="2.625" defaultRowHeight="18" customHeight="1" outlineLevelCol="1" x14ac:dyDescent="0.15"/>
  <cols>
    <col min="1" max="8" width="2.625" style="39" customWidth="1"/>
    <col min="9" max="11" width="2.625" style="39" customWidth="1" outlineLevel="1"/>
    <col min="12" max="15" width="2.625" style="39" customWidth="1"/>
    <col min="16" max="16" width="3.25" style="39" customWidth="1"/>
    <col min="17" max="16384" width="2.625" style="39"/>
  </cols>
  <sheetData>
    <row r="1" spans="1:17" ht="18" customHeight="1" x14ac:dyDescent="0.15">
      <c r="A1" s="290" t="s">
        <v>482</v>
      </c>
      <c r="B1" s="290"/>
      <c r="C1" s="290"/>
      <c r="D1" s="290"/>
      <c r="E1" s="290"/>
      <c r="F1" s="290"/>
      <c r="G1" s="290"/>
      <c r="H1" s="290"/>
      <c r="I1" s="291" t="s">
        <v>498</v>
      </c>
      <c r="J1" s="291"/>
      <c r="K1" s="291"/>
      <c r="L1" s="292" t="s">
        <v>483</v>
      </c>
      <c r="M1" s="292"/>
      <c r="N1" s="292"/>
      <c r="P1" s="39" t="s">
        <v>499</v>
      </c>
    </row>
    <row r="2" spans="1:17" ht="18" customHeight="1" x14ac:dyDescent="0.15">
      <c r="A2" s="290"/>
      <c r="B2" s="290"/>
      <c r="C2" s="290"/>
      <c r="D2" s="290"/>
      <c r="E2" s="290"/>
      <c r="F2" s="290"/>
      <c r="G2" s="290"/>
      <c r="H2" s="290"/>
      <c r="I2" s="291"/>
      <c r="J2" s="291"/>
      <c r="K2" s="291"/>
      <c r="L2" s="292"/>
      <c r="M2" s="292"/>
      <c r="N2" s="292"/>
      <c r="P2" s="39">
        <v>83</v>
      </c>
      <c r="Q2" s="39" t="s">
        <v>500</v>
      </c>
    </row>
    <row r="3" spans="1:17" ht="18" customHeight="1" x14ac:dyDescent="0.15">
      <c r="A3" s="290"/>
      <c r="B3" s="290"/>
      <c r="C3" s="290"/>
      <c r="D3" s="290"/>
      <c r="E3" s="290"/>
      <c r="F3" s="290"/>
      <c r="G3" s="290"/>
      <c r="H3" s="290"/>
      <c r="I3" s="291"/>
      <c r="J3" s="291"/>
      <c r="K3" s="291"/>
      <c r="L3" s="292"/>
      <c r="M3" s="292"/>
      <c r="N3" s="292"/>
    </row>
    <row r="4" spans="1:17" ht="18" customHeight="1" x14ac:dyDescent="0.15">
      <c r="A4" s="287" t="s">
        <v>501</v>
      </c>
      <c r="B4" s="287"/>
      <c r="C4" s="287"/>
      <c r="D4" s="288" t="s">
        <v>19</v>
      </c>
      <c r="E4" s="288"/>
      <c r="F4" s="289">
        <v>0.5</v>
      </c>
      <c r="G4" s="289"/>
      <c r="H4" s="289"/>
      <c r="I4" s="285">
        <v>230</v>
      </c>
      <c r="J4" s="285"/>
      <c r="K4" s="285"/>
      <c r="L4" s="286">
        <v>256</v>
      </c>
      <c r="M4" s="286"/>
      <c r="N4" s="286"/>
    </row>
    <row r="5" spans="1:17" ht="18" customHeight="1" x14ac:dyDescent="0.15">
      <c r="A5" s="287" t="s">
        <v>501</v>
      </c>
      <c r="B5" s="287"/>
      <c r="C5" s="287"/>
      <c r="D5" s="288" t="s">
        <v>19</v>
      </c>
      <c r="E5" s="288"/>
      <c r="F5" s="289">
        <v>1</v>
      </c>
      <c r="G5" s="289"/>
      <c r="H5" s="289"/>
      <c r="I5" s="285">
        <v>400</v>
      </c>
      <c r="J5" s="285"/>
      <c r="K5" s="285"/>
      <c r="L5" s="286">
        <v>404</v>
      </c>
      <c r="M5" s="286"/>
      <c r="N5" s="286"/>
    </row>
    <row r="6" spans="1:17" ht="18" customHeight="1" x14ac:dyDescent="0.15">
      <c r="A6" s="287" t="s">
        <v>501</v>
      </c>
      <c r="B6" s="287"/>
      <c r="C6" s="287"/>
      <c r="D6" s="288" t="s">
        <v>19</v>
      </c>
      <c r="E6" s="288"/>
      <c r="F6" s="289">
        <v>1.5</v>
      </c>
      <c r="G6" s="289"/>
      <c r="H6" s="289"/>
      <c r="I6" s="285">
        <v>580</v>
      </c>
      <c r="J6" s="285"/>
      <c r="K6" s="285"/>
      <c r="L6" s="286">
        <v>587</v>
      </c>
      <c r="M6" s="286"/>
      <c r="N6" s="286"/>
    </row>
    <row r="7" spans="1:17" ht="18" customHeight="1" x14ac:dyDescent="0.15">
      <c r="A7" s="287" t="s">
        <v>501</v>
      </c>
      <c r="B7" s="287"/>
      <c r="C7" s="287"/>
      <c r="D7" s="288" t="s">
        <v>19</v>
      </c>
      <c r="E7" s="288"/>
      <c r="F7" s="289">
        <v>2</v>
      </c>
      <c r="G7" s="289"/>
      <c r="H7" s="289"/>
      <c r="I7" s="285">
        <v>655</v>
      </c>
      <c r="J7" s="285"/>
      <c r="K7" s="285"/>
      <c r="L7" s="286">
        <v>669</v>
      </c>
      <c r="M7" s="286"/>
      <c r="N7" s="286"/>
    </row>
    <row r="8" spans="1:17" ht="18" customHeight="1" x14ac:dyDescent="0.15">
      <c r="A8" s="287" t="s">
        <v>501</v>
      </c>
      <c r="B8" s="287"/>
      <c r="C8" s="287"/>
      <c r="D8" s="288" t="s">
        <v>19</v>
      </c>
      <c r="E8" s="288"/>
      <c r="F8" s="289">
        <v>2.5</v>
      </c>
      <c r="G8" s="289"/>
      <c r="H8" s="289"/>
      <c r="I8" s="285">
        <v>730</v>
      </c>
      <c r="J8" s="285"/>
      <c r="K8" s="285"/>
      <c r="L8" s="286">
        <v>754</v>
      </c>
      <c r="M8" s="286"/>
      <c r="N8" s="286"/>
    </row>
    <row r="9" spans="1:17" ht="18" customHeight="1" x14ac:dyDescent="0.15">
      <c r="A9" s="287" t="s">
        <v>501</v>
      </c>
      <c r="B9" s="287"/>
      <c r="C9" s="287"/>
      <c r="D9" s="288" t="s">
        <v>19</v>
      </c>
      <c r="E9" s="288"/>
      <c r="F9" s="289">
        <v>3</v>
      </c>
      <c r="G9" s="289"/>
      <c r="H9" s="289"/>
      <c r="I9" s="285">
        <v>805</v>
      </c>
      <c r="J9" s="285"/>
      <c r="K9" s="285"/>
      <c r="L9" s="286">
        <v>837</v>
      </c>
      <c r="M9" s="286"/>
      <c r="N9" s="286"/>
    </row>
    <row r="10" spans="1:17" ht="18" customHeight="1" x14ac:dyDescent="0.15">
      <c r="A10" s="287" t="s">
        <v>501</v>
      </c>
      <c r="B10" s="287"/>
      <c r="C10" s="287"/>
      <c r="D10" s="288" t="s">
        <v>19</v>
      </c>
      <c r="E10" s="288"/>
      <c r="F10" s="289">
        <v>3.5</v>
      </c>
      <c r="G10" s="289"/>
      <c r="H10" s="289"/>
      <c r="I10" s="285">
        <v>875</v>
      </c>
      <c r="J10" s="285"/>
      <c r="K10" s="285"/>
      <c r="L10" s="286">
        <v>921</v>
      </c>
      <c r="M10" s="286"/>
      <c r="N10" s="286"/>
    </row>
    <row r="11" spans="1:17" ht="18" customHeight="1" x14ac:dyDescent="0.15">
      <c r="A11" s="282" t="s">
        <v>501</v>
      </c>
      <c r="B11" s="282"/>
      <c r="C11" s="282"/>
      <c r="D11" s="283" t="s">
        <v>19</v>
      </c>
      <c r="E11" s="283"/>
      <c r="F11" s="284">
        <v>4</v>
      </c>
      <c r="G11" s="284"/>
      <c r="H11" s="284"/>
      <c r="I11" s="285">
        <v>945</v>
      </c>
      <c r="J11" s="285"/>
      <c r="K11" s="285"/>
      <c r="L11" s="286">
        <f>L10+$P$2</f>
        <v>1004</v>
      </c>
      <c r="M11" s="286"/>
      <c r="N11" s="286"/>
    </row>
    <row r="12" spans="1:17" ht="18" customHeight="1" x14ac:dyDescent="0.15">
      <c r="A12" s="282" t="s">
        <v>501</v>
      </c>
      <c r="B12" s="282"/>
      <c r="C12" s="282"/>
      <c r="D12" s="283" t="s">
        <v>19</v>
      </c>
      <c r="E12" s="283"/>
      <c r="F12" s="284">
        <v>4.5</v>
      </c>
      <c r="G12" s="284"/>
      <c r="H12" s="284"/>
      <c r="I12" s="285">
        <v>1015</v>
      </c>
      <c r="J12" s="285"/>
      <c r="K12" s="285"/>
      <c r="L12" s="286">
        <f t="shared" ref="L12:L24" si="0">L11+$P$2</f>
        <v>1087</v>
      </c>
      <c r="M12" s="286"/>
      <c r="N12" s="286"/>
    </row>
    <row r="13" spans="1:17" ht="18" customHeight="1" x14ac:dyDescent="0.15">
      <c r="A13" s="282" t="s">
        <v>501</v>
      </c>
      <c r="B13" s="282"/>
      <c r="C13" s="282"/>
      <c r="D13" s="283" t="s">
        <v>19</v>
      </c>
      <c r="E13" s="283"/>
      <c r="F13" s="284">
        <v>5</v>
      </c>
      <c r="G13" s="284"/>
      <c r="H13" s="284"/>
      <c r="I13" s="285">
        <v>1085</v>
      </c>
      <c r="J13" s="285"/>
      <c r="K13" s="285"/>
      <c r="L13" s="286">
        <f t="shared" si="0"/>
        <v>1170</v>
      </c>
      <c r="M13" s="286"/>
      <c r="N13" s="286"/>
    </row>
    <row r="14" spans="1:17" ht="18" customHeight="1" x14ac:dyDescent="0.15">
      <c r="A14" s="282" t="s">
        <v>501</v>
      </c>
      <c r="B14" s="282"/>
      <c r="C14" s="282"/>
      <c r="D14" s="283" t="s">
        <v>19</v>
      </c>
      <c r="E14" s="283"/>
      <c r="F14" s="284">
        <v>5.5</v>
      </c>
      <c r="G14" s="284"/>
      <c r="H14" s="284"/>
      <c r="I14" s="285">
        <v>1155</v>
      </c>
      <c r="J14" s="285"/>
      <c r="K14" s="285"/>
      <c r="L14" s="286">
        <f t="shared" si="0"/>
        <v>1253</v>
      </c>
      <c r="M14" s="286"/>
      <c r="N14" s="286"/>
    </row>
    <row r="15" spans="1:17" ht="18" customHeight="1" x14ac:dyDescent="0.15">
      <c r="A15" s="282" t="s">
        <v>501</v>
      </c>
      <c r="B15" s="282"/>
      <c r="C15" s="282"/>
      <c r="D15" s="283" t="s">
        <v>19</v>
      </c>
      <c r="E15" s="283"/>
      <c r="F15" s="284">
        <v>6</v>
      </c>
      <c r="G15" s="284"/>
      <c r="H15" s="284"/>
      <c r="I15" s="285">
        <v>1225</v>
      </c>
      <c r="J15" s="285"/>
      <c r="K15" s="285"/>
      <c r="L15" s="286">
        <f t="shared" si="0"/>
        <v>1336</v>
      </c>
      <c r="M15" s="286"/>
      <c r="N15" s="286"/>
    </row>
    <row r="16" spans="1:17" ht="18" customHeight="1" x14ac:dyDescent="0.15">
      <c r="A16" s="282" t="s">
        <v>501</v>
      </c>
      <c r="B16" s="282"/>
      <c r="C16" s="282"/>
      <c r="D16" s="283" t="s">
        <v>19</v>
      </c>
      <c r="E16" s="283"/>
      <c r="F16" s="284">
        <v>6.5</v>
      </c>
      <c r="G16" s="284"/>
      <c r="H16" s="284"/>
      <c r="I16" s="285">
        <v>1295</v>
      </c>
      <c r="J16" s="285"/>
      <c r="K16" s="285"/>
      <c r="L16" s="286">
        <f t="shared" si="0"/>
        <v>1419</v>
      </c>
      <c r="M16" s="286"/>
      <c r="N16" s="286"/>
    </row>
    <row r="17" spans="1:14" ht="18" customHeight="1" x14ac:dyDescent="0.15">
      <c r="A17" s="282" t="s">
        <v>501</v>
      </c>
      <c r="B17" s="282"/>
      <c r="C17" s="282"/>
      <c r="D17" s="283" t="s">
        <v>19</v>
      </c>
      <c r="E17" s="283"/>
      <c r="F17" s="284">
        <v>7</v>
      </c>
      <c r="G17" s="284"/>
      <c r="H17" s="284"/>
      <c r="I17" s="285">
        <v>1365</v>
      </c>
      <c r="J17" s="285"/>
      <c r="K17" s="285"/>
      <c r="L17" s="286">
        <f t="shared" si="0"/>
        <v>1502</v>
      </c>
      <c r="M17" s="286"/>
      <c r="N17" s="286"/>
    </row>
    <row r="18" spans="1:14" ht="18" customHeight="1" x14ac:dyDescent="0.15">
      <c r="A18" s="282" t="s">
        <v>501</v>
      </c>
      <c r="B18" s="282"/>
      <c r="C18" s="282"/>
      <c r="D18" s="283" t="s">
        <v>19</v>
      </c>
      <c r="E18" s="283"/>
      <c r="F18" s="284">
        <v>7.5</v>
      </c>
      <c r="G18" s="284"/>
      <c r="H18" s="284"/>
      <c r="I18" s="285">
        <v>1435</v>
      </c>
      <c r="J18" s="285"/>
      <c r="K18" s="285"/>
      <c r="L18" s="286">
        <f t="shared" si="0"/>
        <v>1585</v>
      </c>
      <c r="M18" s="286"/>
      <c r="N18" s="286"/>
    </row>
    <row r="19" spans="1:14" ht="18" customHeight="1" x14ac:dyDescent="0.15">
      <c r="A19" s="282" t="s">
        <v>501</v>
      </c>
      <c r="B19" s="282"/>
      <c r="C19" s="282"/>
      <c r="D19" s="283" t="s">
        <v>19</v>
      </c>
      <c r="E19" s="283"/>
      <c r="F19" s="284">
        <v>8</v>
      </c>
      <c r="G19" s="284"/>
      <c r="H19" s="284"/>
      <c r="I19" s="285">
        <v>1505</v>
      </c>
      <c r="J19" s="285"/>
      <c r="K19" s="285"/>
      <c r="L19" s="286">
        <f t="shared" si="0"/>
        <v>1668</v>
      </c>
      <c r="M19" s="286"/>
      <c r="N19" s="286"/>
    </row>
    <row r="20" spans="1:14" ht="18" customHeight="1" x14ac:dyDescent="0.15">
      <c r="A20" s="282" t="s">
        <v>501</v>
      </c>
      <c r="B20" s="282"/>
      <c r="C20" s="282"/>
      <c r="D20" s="283" t="s">
        <v>19</v>
      </c>
      <c r="E20" s="283"/>
      <c r="F20" s="284">
        <v>8.5</v>
      </c>
      <c r="G20" s="284"/>
      <c r="H20" s="284"/>
      <c r="I20" s="285">
        <v>1575</v>
      </c>
      <c r="J20" s="285"/>
      <c r="K20" s="285"/>
      <c r="L20" s="286">
        <f t="shared" si="0"/>
        <v>1751</v>
      </c>
      <c r="M20" s="286"/>
      <c r="N20" s="286"/>
    </row>
    <row r="21" spans="1:14" ht="18" customHeight="1" x14ac:dyDescent="0.15">
      <c r="A21" s="282" t="s">
        <v>501</v>
      </c>
      <c r="B21" s="282"/>
      <c r="C21" s="282"/>
      <c r="D21" s="283" t="s">
        <v>19</v>
      </c>
      <c r="E21" s="283"/>
      <c r="F21" s="284">
        <v>9</v>
      </c>
      <c r="G21" s="284"/>
      <c r="H21" s="284"/>
      <c r="I21" s="285">
        <v>1645</v>
      </c>
      <c r="J21" s="285"/>
      <c r="K21" s="285"/>
      <c r="L21" s="286">
        <f t="shared" si="0"/>
        <v>1834</v>
      </c>
      <c r="M21" s="286"/>
      <c r="N21" s="286"/>
    </row>
    <row r="22" spans="1:14" ht="18" customHeight="1" x14ac:dyDescent="0.15">
      <c r="A22" s="282" t="s">
        <v>501</v>
      </c>
      <c r="B22" s="282"/>
      <c r="C22" s="282"/>
      <c r="D22" s="283" t="s">
        <v>19</v>
      </c>
      <c r="E22" s="283"/>
      <c r="F22" s="284">
        <v>9.5</v>
      </c>
      <c r="G22" s="284"/>
      <c r="H22" s="284"/>
      <c r="I22" s="285">
        <v>1715</v>
      </c>
      <c r="J22" s="285"/>
      <c r="K22" s="285"/>
      <c r="L22" s="286">
        <f t="shared" si="0"/>
        <v>1917</v>
      </c>
      <c r="M22" s="286"/>
      <c r="N22" s="286"/>
    </row>
    <row r="23" spans="1:14" ht="18" customHeight="1" x14ac:dyDescent="0.15">
      <c r="A23" s="282" t="s">
        <v>501</v>
      </c>
      <c r="B23" s="282"/>
      <c r="C23" s="282"/>
      <c r="D23" s="283" t="s">
        <v>19</v>
      </c>
      <c r="E23" s="283"/>
      <c r="F23" s="284">
        <v>10</v>
      </c>
      <c r="G23" s="284"/>
      <c r="H23" s="284"/>
      <c r="I23" s="285">
        <v>1785</v>
      </c>
      <c r="J23" s="285"/>
      <c r="K23" s="285"/>
      <c r="L23" s="286">
        <f t="shared" si="0"/>
        <v>2000</v>
      </c>
      <c r="M23" s="286"/>
      <c r="N23" s="286"/>
    </row>
    <row r="24" spans="1:14" ht="18" customHeight="1" x14ac:dyDescent="0.15">
      <c r="A24" s="282" t="s">
        <v>501</v>
      </c>
      <c r="B24" s="282"/>
      <c r="C24" s="282"/>
      <c r="D24" s="283" t="s">
        <v>19</v>
      </c>
      <c r="E24" s="283"/>
      <c r="F24" s="284">
        <v>10.5</v>
      </c>
      <c r="G24" s="284"/>
      <c r="H24" s="284"/>
      <c r="I24" s="285">
        <v>1855</v>
      </c>
      <c r="J24" s="285"/>
      <c r="K24" s="285"/>
      <c r="L24" s="286">
        <f t="shared" si="0"/>
        <v>2083</v>
      </c>
      <c r="M24" s="286"/>
      <c r="N24" s="286"/>
    </row>
  </sheetData>
  <sheetProtection algorithmName="SHA-512" hashValue="1xqwtOvRcPj4WX7JyU1KoZtsV1xnyytUL0XwlA0WS5YGSf/PwnkwzfUvk0FyU0YMSWagvAtsdt6gr0Kl5bq0oQ==" saltValue="GwLJKh3p6sd/BXFlCpElKw==" spinCount="100000" sheet="1"/>
  <mergeCells count="108">
    <mergeCell ref="A1:H3"/>
    <mergeCell ref="I1:K3"/>
    <mergeCell ref="L1:N3"/>
    <mergeCell ref="A4:C4"/>
    <mergeCell ref="D4:E4"/>
    <mergeCell ref="F4:H4"/>
    <mergeCell ref="I4:K4"/>
    <mergeCell ref="L4:N4"/>
    <mergeCell ref="A5:C5"/>
    <mergeCell ref="D5:E5"/>
    <mergeCell ref="F5:H5"/>
    <mergeCell ref="I5:K5"/>
    <mergeCell ref="L5:N5"/>
    <mergeCell ref="A6:C6"/>
    <mergeCell ref="D6:E6"/>
    <mergeCell ref="F6:H6"/>
    <mergeCell ref="I6:K6"/>
    <mergeCell ref="L6:N6"/>
    <mergeCell ref="A7:C7"/>
    <mergeCell ref="D7:E7"/>
    <mergeCell ref="F7:H7"/>
    <mergeCell ref="I7:K7"/>
    <mergeCell ref="L7:N7"/>
    <mergeCell ref="A8:C8"/>
    <mergeCell ref="D8:E8"/>
    <mergeCell ref="F8:H8"/>
    <mergeCell ref="I8:K8"/>
    <mergeCell ref="L8:N8"/>
    <mergeCell ref="A9:C9"/>
    <mergeCell ref="D9:E9"/>
    <mergeCell ref="F9:H9"/>
    <mergeCell ref="I9:K9"/>
    <mergeCell ref="L9:N9"/>
    <mergeCell ref="A10:C10"/>
    <mergeCell ref="D10:E10"/>
    <mergeCell ref="F10:H10"/>
    <mergeCell ref="I10:K10"/>
    <mergeCell ref="L10:N10"/>
    <mergeCell ref="A11:C11"/>
    <mergeCell ref="D11:E11"/>
    <mergeCell ref="F11:H11"/>
    <mergeCell ref="I11:K11"/>
    <mergeCell ref="L11:N11"/>
    <mergeCell ref="A12:C12"/>
    <mergeCell ref="D12:E12"/>
    <mergeCell ref="F12:H12"/>
    <mergeCell ref="I12:K12"/>
    <mergeCell ref="L12:N12"/>
    <mergeCell ref="A13:C13"/>
    <mergeCell ref="D13:E13"/>
    <mergeCell ref="F13:H13"/>
    <mergeCell ref="I13:K13"/>
    <mergeCell ref="L13:N13"/>
    <mergeCell ref="A14:C14"/>
    <mergeCell ref="D14:E14"/>
    <mergeCell ref="F14:H14"/>
    <mergeCell ref="I14:K14"/>
    <mergeCell ref="L14:N14"/>
    <mergeCell ref="A15:C15"/>
    <mergeCell ref="D15:E15"/>
    <mergeCell ref="F15:H15"/>
    <mergeCell ref="I15:K15"/>
    <mergeCell ref="L15:N15"/>
    <mergeCell ref="A16:C16"/>
    <mergeCell ref="D16:E16"/>
    <mergeCell ref="F16:H16"/>
    <mergeCell ref="I16:K16"/>
    <mergeCell ref="L16:N16"/>
    <mergeCell ref="A17:C17"/>
    <mergeCell ref="D17:E17"/>
    <mergeCell ref="F17:H17"/>
    <mergeCell ref="I17:K17"/>
    <mergeCell ref="L17:N17"/>
    <mergeCell ref="A18:C18"/>
    <mergeCell ref="D18:E18"/>
    <mergeCell ref="F18:H18"/>
    <mergeCell ref="I18:K18"/>
    <mergeCell ref="L18:N18"/>
    <mergeCell ref="A19:C19"/>
    <mergeCell ref="D19:E19"/>
    <mergeCell ref="F19:H19"/>
    <mergeCell ref="I19:K19"/>
    <mergeCell ref="L19:N19"/>
    <mergeCell ref="A20:C20"/>
    <mergeCell ref="D20:E20"/>
    <mergeCell ref="F20:H20"/>
    <mergeCell ref="I20:K20"/>
    <mergeCell ref="L20:N20"/>
    <mergeCell ref="A21:C21"/>
    <mergeCell ref="D21:E21"/>
    <mergeCell ref="F21:H21"/>
    <mergeCell ref="I21:K21"/>
    <mergeCell ref="L21:N21"/>
    <mergeCell ref="A24:C24"/>
    <mergeCell ref="D24:E24"/>
    <mergeCell ref="F24:H24"/>
    <mergeCell ref="I24:K24"/>
    <mergeCell ref="L24:N24"/>
    <mergeCell ref="A22:C22"/>
    <mergeCell ref="D22:E22"/>
    <mergeCell ref="F22:H22"/>
    <mergeCell ref="I22:K22"/>
    <mergeCell ref="L22:N22"/>
    <mergeCell ref="A23:C23"/>
    <mergeCell ref="D23:E23"/>
    <mergeCell ref="F23:H23"/>
    <mergeCell ref="I23:K23"/>
    <mergeCell ref="L23:N23"/>
  </mergeCells>
  <phoneticPr fontId="6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36</vt:i4>
      </vt:variant>
    </vt:vector>
  </HeadingPairs>
  <TitlesOfParts>
    <vt:vector size="48" baseType="lpstr">
      <vt:lpstr>明細書（身体介護を伴わない）</vt:lpstr>
      <vt:lpstr>➀身体介護を伴わない移動支援・単一</vt:lpstr>
      <vt:lpstr>②身体介護を伴わない移動支援・複合（深夜＆夜間早朝）</vt:lpstr>
      <vt:lpstr>③身体介護を伴わない移動支援・複合（夜間早朝＆日中）</vt:lpstr>
      <vt:lpstr>④身体介護を伴わない移動支援・複合（日中＆夜間早朝）</vt:lpstr>
      <vt:lpstr>⑤身体介護を伴わない移動支援・複合（夜間早朝＆深夜）</vt:lpstr>
      <vt:lpstr>⑥身体介護を伴わない移動支援・複合（早朝＆日中&amp;夜間）</vt:lpstr>
      <vt:lpstr>⑦身体介護を伴わない移動支援・複合（日中＆夜間＆深夜）</vt:lpstr>
      <vt:lpstr>基本・単一</vt:lpstr>
      <vt:lpstr>基本・複合</vt:lpstr>
      <vt:lpstr>基本（介護無）・単一</vt:lpstr>
      <vt:lpstr>基本（介護無）・複合</vt:lpstr>
      <vt:lpstr>'基本（介護無）・単一'!_1_</vt:lpstr>
      <vt:lpstr>'⑤身体介護を伴わない移動支援・複合（夜間早朝＆深夜）'!_10_</vt:lpstr>
      <vt:lpstr>'③身体介護を伴わない移動支援・複合（夜間早朝＆日中）'!_11_</vt:lpstr>
      <vt:lpstr>'明細書（身体介護を伴わない）'!_12_</vt:lpstr>
      <vt:lpstr>'基本（介護無）・複合'!_13_</vt:lpstr>
      <vt:lpstr>基本・単一!_14_</vt:lpstr>
      <vt:lpstr>基本・複合!_15_</vt:lpstr>
      <vt:lpstr>'➀身体介護を伴わない移動支援・単一'!_16_</vt:lpstr>
      <vt:lpstr>'②身体介護を伴わない移動支援・複合（深夜＆夜間早朝）'!_17_</vt:lpstr>
      <vt:lpstr>'⑥身体介護を伴わない移動支援・複合（早朝＆日中&amp;夜間）'!_18_</vt:lpstr>
      <vt:lpstr>'⑦身体介護を伴わない移動支援・複合（日中＆夜間＆深夜）'!_19_</vt:lpstr>
      <vt:lpstr>'基本（介護無）・複合'!_2_</vt:lpstr>
      <vt:lpstr>'④身体介護を伴わない移動支援・複合（日中＆夜間早朝）'!_20_</vt:lpstr>
      <vt:lpstr>'⑤身体介護を伴わない移動支援・複合（夜間早朝＆深夜）'!_21_</vt:lpstr>
      <vt:lpstr>'③身体介護を伴わない移動支援・複合（夜間早朝＆日中）'!_22_</vt:lpstr>
      <vt:lpstr>基本・単一!_3_</vt:lpstr>
      <vt:lpstr>基本・複合!_4_</vt:lpstr>
      <vt:lpstr>'➀身体介護を伴わない移動支援・単一'!_5_</vt:lpstr>
      <vt:lpstr>'②身体介護を伴わない移動支援・複合（深夜＆夜間早朝）'!_6_</vt:lpstr>
      <vt:lpstr>'⑥身体介護を伴わない移動支援・複合（早朝＆日中&amp;夜間）'!_7_</vt:lpstr>
      <vt:lpstr>'⑦身体介護を伴わない移動支援・複合（日中＆夜間＆深夜）'!_8_</vt:lpstr>
      <vt:lpstr>'④身体介護を伴わない移動支援・複合（日中＆夜間早朝）'!_9_</vt:lpstr>
      <vt:lpstr>'➀身体介護を伴わない移動支援・単一'!Print_Area</vt:lpstr>
      <vt:lpstr>'②身体介護を伴わない移動支援・複合（深夜＆夜間早朝）'!Print_Area</vt:lpstr>
      <vt:lpstr>'③身体介護を伴わない移動支援・複合（夜間早朝＆日中）'!Print_Area</vt:lpstr>
      <vt:lpstr>'④身体介護を伴わない移動支援・複合（日中＆夜間早朝）'!Print_Area</vt:lpstr>
      <vt:lpstr>'⑤身体介護を伴わない移動支援・複合（夜間早朝＆深夜）'!Print_Area</vt:lpstr>
      <vt:lpstr>'⑥身体介護を伴わない移動支援・複合（早朝＆日中&amp;夜間）'!Print_Area</vt:lpstr>
      <vt:lpstr>'⑦身体介護を伴わない移動支援・複合（日中＆夜間＆深夜）'!Print_Area</vt:lpstr>
      <vt:lpstr>'明細書（身体介護を伴わない）'!Print_Area</vt:lpstr>
      <vt:lpstr>'②身体介護を伴わない移動支援・複合（深夜＆夜間早朝）'!Print_Titles</vt:lpstr>
      <vt:lpstr>'③身体介護を伴わない移動支援・複合（夜間早朝＆日中）'!Print_Titles</vt:lpstr>
      <vt:lpstr>'④身体介護を伴わない移動支援・複合（日中＆夜間早朝）'!Print_Titles</vt:lpstr>
      <vt:lpstr>'⑤身体介護を伴わない移動支援・複合（夜間早朝＆深夜）'!Print_Titles</vt:lpstr>
      <vt:lpstr>'⑥身体介護を伴わない移動支援・複合（早朝＆日中&amp;夜間）'!Print_Titles</vt:lpstr>
      <vt:lpstr>'⑦身体介護を伴わない移動支援・複合（日中＆夜間＆深夜）'!Print_Titles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中畑 礼子</dc:creator>
  <cp:lastModifiedBy>中畑 礼子</cp:lastModifiedBy>
  <cp:lastPrinted>2025-04-11T04:28:26Z</cp:lastPrinted>
  <dcterms:created xsi:type="dcterms:W3CDTF">2025-04-02T08:20:26Z</dcterms:created>
  <dcterms:modified xsi:type="dcterms:W3CDTF">2025-04-11T06:00:04Z</dcterms:modified>
</cp:coreProperties>
</file>