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100.93\荒川01\福祉部(暗号化)\障害者福祉課(暗号化)\02 各事業データ\14 移動支援\11 単価表・様式エクセル\R7単価改正\R7_HP\"/>
    </mc:Choice>
  </mc:AlternateContent>
  <bookViews>
    <workbookView xWindow="0" yWindow="0" windowWidth="16380" windowHeight="8190" tabRatio="941"/>
  </bookViews>
  <sheets>
    <sheet name="明細書（身体介護を伴う）" sheetId="22" r:id="rId1"/>
    <sheet name="身体介護を伴う移動支援・単一" sheetId="4" r:id="rId2"/>
    <sheet name="身体介護を伴う移動支援・複合（深夜＆夜間早朝）" sheetId="5" r:id="rId3"/>
    <sheet name="身体介護を伴う移動支援・複合（夜間早朝＆日中）" sheetId="6" r:id="rId4"/>
    <sheet name="身体介護を伴う移動支援・複合（日中＆夜間早朝）" sheetId="7" r:id="rId5"/>
    <sheet name="身体介護を伴う移動支援・複合（夜間早朝＆深夜）" sheetId="8" r:id="rId6"/>
    <sheet name="身体介護を伴う移動支援・複合（早朝＆日中＆夜間）" sheetId="16" r:id="rId7"/>
    <sheet name="身体介護を伴う移動支援・複合（日中＆夜間＆深夜）" sheetId="17" r:id="rId8"/>
    <sheet name="基本・単一" sheetId="2" r:id="rId9"/>
    <sheet name="基本・複合" sheetId="3" r:id="rId10"/>
    <sheet name="基本（介護無）・単一" sheetId="9" r:id="rId11"/>
    <sheet name="基本（介護無）・複合" sheetId="10" r:id="rId12"/>
  </sheets>
  <definedNames>
    <definedName name="_1_" localSheetId="10">'基本（介護無）・単一'!$A$1:$N$24</definedName>
    <definedName name="_10_" localSheetId="5">'身体介護を伴う移動支援・複合（夜間早朝＆深夜）'!$B$1:$V$48</definedName>
    <definedName name="_11_" localSheetId="3">'身体介護を伴う移動支援・複合（夜間早朝＆日中）'!$B$1:$V$108</definedName>
    <definedName name="_12_" localSheetId="0">'明細書（身体介護を伴う）'!$B$2:$BW$58</definedName>
    <definedName name="_13_" localSheetId="11">'基本（介護無）・複合'!$1:$3</definedName>
    <definedName name="_14_" localSheetId="8">基本・単一!$1:$3</definedName>
    <definedName name="_15_" localSheetId="9">基本・複合!$1:$3</definedName>
    <definedName name="_16_" localSheetId="1">身体介護を伴う移動支援・単一!$1:$3</definedName>
    <definedName name="_17_" localSheetId="2">'身体介護を伴う移動支援・複合（深夜＆夜間早朝）'!$1:$3</definedName>
    <definedName name="_18_" localSheetId="6">'身体介護を伴う移動支援・複合（早朝＆日中＆夜間）'!$1:$3</definedName>
    <definedName name="_19_" localSheetId="7">'身体介護を伴う移動支援・複合（日中＆夜間＆深夜）'!$1:$3</definedName>
    <definedName name="_2_" localSheetId="11">'基本（介護無）・複合'!$A$1:$O$108</definedName>
    <definedName name="_20_" localSheetId="4">'身体介護を伴う移動支援・複合（日中＆夜間早朝）'!$1:$3</definedName>
    <definedName name="_21_" localSheetId="5">'身体介護を伴う移動支援・複合（夜間早朝＆深夜）'!$1:$3</definedName>
    <definedName name="_22_" localSheetId="3">'身体介護を伴う移動支援・複合（夜間早朝＆日中）'!$1:$3</definedName>
    <definedName name="_3_" localSheetId="8">基本・単一!$A$1:$N$24</definedName>
    <definedName name="_4_" localSheetId="9">基本・複合!$A$1:$O$25</definedName>
    <definedName name="_5_" localSheetId="1">身体介護を伴う移動支援・単一!$B$1:$O$46</definedName>
    <definedName name="_6_" localSheetId="2">'身体介護を伴う移動支援・複合（深夜＆夜間早朝）'!$B$1:$T$69</definedName>
    <definedName name="_7_" localSheetId="6">'身体介護を伴う移動支援・複合（早朝＆日中＆夜間）'!$B$1:$Z$32</definedName>
    <definedName name="_8_" localSheetId="7">'身体介護を伴う移動支援・複合（日中＆夜間＆深夜）'!$B$1:$Z$97</definedName>
    <definedName name="_9_" localSheetId="4">'身体介護を伴う移動支援・複合（日中＆夜間早朝）'!$B$1:$V$192</definedName>
    <definedName name="_xlnm.Print_Area" localSheetId="10">'基本（介護無）・単一'!$A$1:$N$24</definedName>
    <definedName name="_xlnm.Print_Area" localSheetId="11">'基本（介護無）・複合'!$A$1:$O$108</definedName>
    <definedName name="_xlnm.Print_Area" localSheetId="8">基本・単一!$A$1:$N$24</definedName>
    <definedName name="_xlnm.Print_Area" localSheetId="9">基本・複合!$A$1:$O$25</definedName>
    <definedName name="_xlnm.Print_Area" localSheetId="1">身体介護を伴う移動支援・単一!$B$1:$O$46</definedName>
    <definedName name="_xlnm.Print_Area" localSheetId="2">'身体介護を伴う移動支援・複合（深夜＆夜間早朝）'!$B$1:$T$69</definedName>
    <definedName name="_xlnm.Print_Area" localSheetId="6">'身体介護を伴う移動支援・複合（早朝＆日中＆夜間）'!$B$1:$X$32</definedName>
    <definedName name="_xlnm.Print_Area" localSheetId="7">'身体介護を伴う移動支援・複合（日中＆夜間＆深夜）'!$B$1:$X$97</definedName>
    <definedName name="_xlnm.Print_Area" localSheetId="4">'身体介護を伴う移動支援・複合（日中＆夜間早朝）'!$B$1:$T$192</definedName>
    <definedName name="_xlnm.Print_Area" localSheetId="5">'身体介護を伴う移動支援・複合（夜間早朝＆深夜）'!$B$1:$T$48</definedName>
    <definedName name="_xlnm.Print_Area" localSheetId="3">'身体介護を伴う移動支援・複合（夜間早朝＆日中）'!$B$1:$T$108</definedName>
    <definedName name="_xlnm.Print_Area" localSheetId="0">'明細書（身体介護を伴う）'!$A$1:$BW$58</definedName>
    <definedName name="_xlnm.Print_Titles" localSheetId="1">身体介護を伴う移動支援・単一!$1:$3</definedName>
    <definedName name="_xlnm.Print_Titles" localSheetId="2">'身体介護を伴う移動支援・複合（深夜＆夜間早朝）'!$1:$3</definedName>
    <definedName name="_xlnm.Print_Titles" localSheetId="4">'身体介護を伴う移動支援・複合（日中＆夜間早朝）'!$1:$3</definedName>
    <definedName name="_xlnm.Print_Titles" localSheetId="3">'身体介護を伴う移動支援・複合（夜間早朝＆日中）'!$1:$3</definedName>
  </definedNames>
  <calcPr calcId="162913"/>
</workbook>
</file>

<file path=xl/calcChain.xml><?xml version="1.0" encoding="utf-8"?>
<calcChain xmlns="http://schemas.openxmlformats.org/spreadsheetml/2006/main">
  <c r="M4" i="10" l="1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/>
  <c r="M47" i="10" s="1"/>
  <c r="L8" i="9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M4" i="3"/>
  <c r="M5" i="3" s="1"/>
  <c r="M6" i="3" s="1"/>
  <c r="M7" i="3" s="1"/>
  <c r="M8" i="3" s="1"/>
  <c r="M9" i="3" s="1"/>
  <c r="M10" i="3"/>
  <c r="M11" i="3"/>
  <c r="M12" i="3" s="1"/>
  <c r="M13" i="3" s="1"/>
  <c r="M14" i="3" s="1"/>
  <c r="M15" i="3"/>
  <c r="M16" i="3" s="1"/>
  <c r="M17" i="3" s="1"/>
  <c r="M18" i="3" s="1"/>
  <c r="M19" i="3" s="1"/>
  <c r="M20" i="3"/>
  <c r="M21" i="3" s="1"/>
  <c r="M22" i="3" s="1"/>
  <c r="M23" i="3" s="1"/>
  <c r="M24" i="3" s="1"/>
  <c r="M25" i="3"/>
  <c r="L11" i="2"/>
  <c r="L12" i="2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I4" i="17"/>
  <c r="J4" i="17"/>
  <c r="I5" i="17"/>
  <c r="J5" i="17"/>
  <c r="I6" i="17"/>
  <c r="J6" i="17"/>
  <c r="I7" i="17"/>
  <c r="J7" i="17"/>
  <c r="I8" i="17"/>
  <c r="J8" i="17"/>
  <c r="I9" i="17"/>
  <c r="J9" i="17"/>
  <c r="I10" i="17"/>
  <c r="J10" i="17"/>
  <c r="I11" i="17"/>
  <c r="J11" i="17"/>
  <c r="I12" i="17"/>
  <c r="J12" i="17"/>
  <c r="I13" i="17"/>
  <c r="J13" i="17"/>
  <c r="I14" i="17"/>
  <c r="J14" i="17"/>
  <c r="I15" i="17"/>
  <c r="J15" i="17"/>
  <c r="I16" i="17"/>
  <c r="J16" i="17"/>
  <c r="I17" i="17"/>
  <c r="J17" i="17"/>
  <c r="I18" i="17"/>
  <c r="J18" i="17"/>
  <c r="I19" i="17"/>
  <c r="J19" i="17"/>
  <c r="I20" i="17"/>
  <c r="J20" i="17"/>
  <c r="I21" i="17"/>
  <c r="J21" i="17"/>
  <c r="I22" i="17"/>
  <c r="J22" i="17"/>
  <c r="I23" i="17"/>
  <c r="J23" i="17"/>
  <c r="I24" i="17"/>
  <c r="J24" i="17"/>
  <c r="I25" i="17"/>
  <c r="J25" i="17"/>
  <c r="I26" i="17"/>
  <c r="J26" i="17"/>
  <c r="I27" i="17"/>
  <c r="J27" i="17"/>
  <c r="I28" i="17"/>
  <c r="J28" i="17"/>
  <c r="I29" i="17"/>
  <c r="J29" i="17"/>
  <c r="I30" i="17"/>
  <c r="J30" i="17"/>
  <c r="I31" i="17"/>
  <c r="J31" i="17"/>
  <c r="I32" i="17"/>
  <c r="J32" i="17"/>
  <c r="I33" i="17"/>
  <c r="J33" i="17"/>
  <c r="I34" i="17"/>
  <c r="J34" i="17"/>
  <c r="I35" i="17"/>
  <c r="J35" i="17"/>
  <c r="I36" i="17"/>
  <c r="J36" i="17"/>
  <c r="I37" i="17"/>
  <c r="J37" i="17"/>
  <c r="I38" i="17"/>
  <c r="J38" i="17"/>
  <c r="I39" i="17"/>
  <c r="J39" i="17"/>
  <c r="I40" i="17"/>
  <c r="J40" i="17"/>
  <c r="I41" i="17"/>
  <c r="J41" i="17"/>
  <c r="I42" i="17"/>
  <c r="J42" i="17"/>
  <c r="I43" i="17"/>
  <c r="J43" i="17"/>
  <c r="I44" i="17"/>
  <c r="J44" i="17"/>
  <c r="I45" i="17"/>
  <c r="J45" i="17"/>
  <c r="I46" i="17"/>
  <c r="J46" i="17"/>
  <c r="I47" i="17"/>
  <c r="J47" i="17"/>
  <c r="I48" i="17"/>
  <c r="J48" i="17"/>
  <c r="I49" i="17"/>
  <c r="J49" i="17"/>
  <c r="I50" i="17"/>
  <c r="J50" i="17"/>
  <c r="I51" i="17"/>
  <c r="J51" i="17"/>
  <c r="I52" i="17"/>
  <c r="J52" i="17"/>
  <c r="I53" i="17"/>
  <c r="J53" i="17"/>
  <c r="I54" i="17"/>
  <c r="J54" i="17"/>
  <c r="I55" i="17"/>
  <c r="J55" i="17"/>
  <c r="I56" i="17"/>
  <c r="J56" i="17"/>
  <c r="I57" i="17"/>
  <c r="J57" i="17"/>
  <c r="I58" i="17"/>
  <c r="J58" i="17"/>
  <c r="I59" i="17"/>
  <c r="J59" i="17"/>
  <c r="I60" i="17"/>
  <c r="J60" i="17"/>
  <c r="I61" i="17"/>
  <c r="J61" i="17"/>
  <c r="I62" i="17"/>
  <c r="J62" i="17"/>
  <c r="I63" i="17"/>
  <c r="J63" i="17"/>
  <c r="I64" i="17"/>
  <c r="J64" i="17"/>
  <c r="I65" i="17"/>
  <c r="J65" i="17"/>
  <c r="I66" i="17"/>
  <c r="J66" i="17"/>
  <c r="I67" i="17"/>
  <c r="J67" i="17"/>
  <c r="I68" i="17"/>
  <c r="J68" i="17"/>
  <c r="I69" i="17"/>
  <c r="J69" i="17"/>
  <c r="I70" i="17"/>
  <c r="J70" i="17"/>
  <c r="I71" i="17"/>
  <c r="J71" i="17"/>
  <c r="I72" i="17"/>
  <c r="J72" i="17"/>
  <c r="I73" i="17"/>
  <c r="J73" i="17"/>
  <c r="I74" i="17"/>
  <c r="J74" i="17"/>
  <c r="I75" i="17"/>
  <c r="J75" i="17"/>
  <c r="I76" i="17"/>
  <c r="J76" i="17"/>
  <c r="I77" i="17"/>
  <c r="J77" i="17"/>
  <c r="I78" i="17"/>
  <c r="J78" i="17"/>
  <c r="I79" i="17"/>
  <c r="J79" i="17"/>
  <c r="I80" i="17"/>
  <c r="J80" i="17"/>
  <c r="I81" i="17"/>
  <c r="J81" i="17"/>
  <c r="I82" i="17"/>
  <c r="J82" i="17"/>
  <c r="I83" i="17"/>
  <c r="J83" i="17"/>
  <c r="I84" i="17"/>
  <c r="J84" i="17"/>
  <c r="I85" i="17"/>
  <c r="J85" i="17"/>
  <c r="I86" i="17"/>
  <c r="J86" i="17"/>
  <c r="I87" i="17"/>
  <c r="J87" i="17"/>
  <c r="I88" i="17"/>
  <c r="J88" i="17"/>
  <c r="I89" i="17"/>
  <c r="J89" i="17"/>
  <c r="I90" i="17"/>
  <c r="J90" i="17"/>
  <c r="I91" i="17"/>
  <c r="J91" i="17"/>
  <c r="I92" i="17"/>
  <c r="J92" i="17"/>
  <c r="I93" i="17"/>
  <c r="J93" i="17"/>
  <c r="I94" i="17"/>
  <c r="J94" i="17"/>
  <c r="I95" i="17"/>
  <c r="J95" i="17"/>
  <c r="I96" i="17"/>
  <c r="J96" i="17"/>
  <c r="I97" i="17"/>
  <c r="J97" i="17"/>
  <c r="I4" i="16"/>
  <c r="J4" i="16"/>
  <c r="N4" i="16"/>
  <c r="I5" i="16"/>
  <c r="J5" i="16"/>
  <c r="N5" i="16"/>
  <c r="N6" i="16" s="1"/>
  <c r="I6" i="16"/>
  <c r="J6" i="16"/>
  <c r="I7" i="16"/>
  <c r="J7" i="16"/>
  <c r="I8" i="16"/>
  <c r="J8" i="16"/>
  <c r="I9" i="16"/>
  <c r="J9" i="16"/>
  <c r="I10" i="16"/>
  <c r="J10" i="16"/>
  <c r="I11" i="16"/>
  <c r="J11" i="16"/>
  <c r="I12" i="16"/>
  <c r="J12" i="16"/>
  <c r="N12" i="16"/>
  <c r="I13" i="16"/>
  <c r="J13" i="16"/>
  <c r="N13" i="16"/>
  <c r="I14" i="16"/>
  <c r="J14" i="16"/>
  <c r="I15" i="16"/>
  <c r="J15" i="16"/>
  <c r="I16" i="16"/>
  <c r="J16" i="16"/>
  <c r="I17" i="16"/>
  <c r="J17" i="16"/>
  <c r="I18" i="16"/>
  <c r="J18" i="16"/>
  <c r="I19" i="16"/>
  <c r="J19" i="16"/>
  <c r="I20" i="16"/>
  <c r="J20" i="16"/>
  <c r="N20" i="16"/>
  <c r="I21" i="16"/>
  <c r="J21" i="16"/>
  <c r="N21" i="16"/>
  <c r="N28" i="16" s="1"/>
  <c r="I22" i="16"/>
  <c r="J22" i="16"/>
  <c r="I23" i="16"/>
  <c r="J23" i="16"/>
  <c r="I24" i="16"/>
  <c r="J24" i="16"/>
  <c r="I25" i="16"/>
  <c r="J25" i="16"/>
  <c r="I26" i="16"/>
  <c r="J26" i="16"/>
  <c r="I27" i="16"/>
  <c r="J27" i="16"/>
  <c r="N27" i="16"/>
  <c r="I28" i="16"/>
  <c r="J28" i="16"/>
  <c r="I29" i="16"/>
  <c r="J29" i="16"/>
  <c r="I30" i="16"/>
  <c r="J30" i="16"/>
  <c r="I31" i="16"/>
  <c r="J31" i="16"/>
  <c r="I32" i="16"/>
  <c r="J32" i="16"/>
  <c r="G4" i="8"/>
  <c r="H4" i="8"/>
  <c r="J4" i="8"/>
  <c r="L4" i="8"/>
  <c r="M4" i="8" s="1"/>
  <c r="P4" i="8"/>
  <c r="T4" i="8"/>
  <c r="G5" i="8"/>
  <c r="H5" i="8"/>
  <c r="J5" i="8"/>
  <c r="L5" i="8"/>
  <c r="G6" i="8"/>
  <c r="H6" i="8"/>
  <c r="J6" i="8"/>
  <c r="L6" i="8"/>
  <c r="P6" i="8" s="1"/>
  <c r="T6" i="8"/>
  <c r="G7" i="8"/>
  <c r="H7" i="8"/>
  <c r="J7" i="8"/>
  <c r="L7" i="8"/>
  <c r="G8" i="8"/>
  <c r="H8" i="8"/>
  <c r="J8" i="8"/>
  <c r="L8" i="8"/>
  <c r="P8" i="8" s="1"/>
  <c r="T8" i="8"/>
  <c r="G9" i="8"/>
  <c r="H9" i="8"/>
  <c r="J9" i="8"/>
  <c r="L9" i="8"/>
  <c r="G10" i="8"/>
  <c r="H10" i="8"/>
  <c r="J10" i="8"/>
  <c r="L10" i="8"/>
  <c r="P10" i="8" s="1"/>
  <c r="T10" i="8"/>
  <c r="G11" i="8"/>
  <c r="H11" i="8"/>
  <c r="J11" i="8"/>
  <c r="L11" i="8"/>
  <c r="G12" i="8"/>
  <c r="H12" i="8"/>
  <c r="J12" i="8"/>
  <c r="L12" i="8"/>
  <c r="P12" i="8" s="1"/>
  <c r="T12" i="8"/>
  <c r="G13" i="8"/>
  <c r="H13" i="8"/>
  <c r="J13" i="8"/>
  <c r="L13" i="8"/>
  <c r="G14" i="8"/>
  <c r="H14" i="8"/>
  <c r="J14" i="8"/>
  <c r="L14" i="8"/>
  <c r="P14" i="8" s="1"/>
  <c r="T14" i="8"/>
  <c r="G15" i="8"/>
  <c r="H15" i="8"/>
  <c r="J15" i="8"/>
  <c r="L15" i="8"/>
  <c r="G16" i="8"/>
  <c r="H16" i="8"/>
  <c r="J16" i="8"/>
  <c r="L16" i="8"/>
  <c r="P16" i="8" s="1"/>
  <c r="T16" i="8"/>
  <c r="G17" i="8"/>
  <c r="H17" i="8"/>
  <c r="J17" i="8"/>
  <c r="L17" i="8"/>
  <c r="G18" i="8"/>
  <c r="H18" i="8"/>
  <c r="J18" i="8"/>
  <c r="L18" i="8"/>
  <c r="P18" i="8" s="1"/>
  <c r="T18" i="8"/>
  <c r="G19" i="8"/>
  <c r="H19" i="8"/>
  <c r="J19" i="8"/>
  <c r="L19" i="8"/>
  <c r="G20" i="8"/>
  <c r="H20" i="8"/>
  <c r="J20" i="8"/>
  <c r="L20" i="8"/>
  <c r="P20" i="8" s="1"/>
  <c r="T20" i="8"/>
  <c r="G21" i="8"/>
  <c r="H21" i="8"/>
  <c r="J21" i="8"/>
  <c r="L21" i="8"/>
  <c r="G22" i="8"/>
  <c r="H22" i="8"/>
  <c r="J22" i="8"/>
  <c r="L22" i="8"/>
  <c r="P22" i="8" s="1"/>
  <c r="T22" i="8"/>
  <c r="G23" i="8"/>
  <c r="H23" i="8"/>
  <c r="J23" i="8"/>
  <c r="L23" i="8"/>
  <c r="G24" i="8"/>
  <c r="H24" i="8"/>
  <c r="J24" i="8"/>
  <c r="L24" i="8"/>
  <c r="N24" i="8" s="1"/>
  <c r="P24" i="8"/>
  <c r="T24" i="8"/>
  <c r="G25" i="8"/>
  <c r="H25" i="8"/>
  <c r="L25" i="8" s="1"/>
  <c r="J25" i="8"/>
  <c r="G26" i="8"/>
  <c r="H26" i="8"/>
  <c r="L26" i="8" s="1"/>
  <c r="J26" i="8"/>
  <c r="G27" i="8"/>
  <c r="H27" i="8"/>
  <c r="L27" i="8" s="1"/>
  <c r="J27" i="8"/>
  <c r="G28" i="8"/>
  <c r="H28" i="8"/>
  <c r="L28" i="8" s="1"/>
  <c r="J28" i="8"/>
  <c r="G29" i="8"/>
  <c r="H29" i="8"/>
  <c r="L29" i="8" s="1"/>
  <c r="J29" i="8"/>
  <c r="G30" i="8"/>
  <c r="H30" i="8"/>
  <c r="L30" i="8" s="1"/>
  <c r="J30" i="8"/>
  <c r="G31" i="8"/>
  <c r="H31" i="8"/>
  <c r="L31" i="8" s="1"/>
  <c r="J31" i="8"/>
  <c r="G32" i="8"/>
  <c r="H32" i="8"/>
  <c r="L32" i="8" s="1"/>
  <c r="J32" i="8"/>
  <c r="G33" i="8"/>
  <c r="H33" i="8"/>
  <c r="L33" i="8" s="1"/>
  <c r="J33" i="8"/>
  <c r="G34" i="8"/>
  <c r="H34" i="8"/>
  <c r="L34" i="8" s="1"/>
  <c r="J34" i="8"/>
  <c r="G35" i="8"/>
  <c r="H35" i="8"/>
  <c r="L35" i="8" s="1"/>
  <c r="J35" i="8"/>
  <c r="G36" i="8"/>
  <c r="H36" i="8"/>
  <c r="L36" i="8" s="1"/>
  <c r="J36" i="8"/>
  <c r="G37" i="8"/>
  <c r="H37" i="8"/>
  <c r="L37" i="8" s="1"/>
  <c r="J37" i="8"/>
  <c r="G38" i="8"/>
  <c r="H38" i="8"/>
  <c r="L38" i="8" s="1"/>
  <c r="J38" i="8"/>
  <c r="G39" i="8"/>
  <c r="H39" i="8"/>
  <c r="L39" i="8" s="1"/>
  <c r="J39" i="8"/>
  <c r="G40" i="8"/>
  <c r="J40" i="8"/>
  <c r="G41" i="8"/>
  <c r="H41" i="8"/>
  <c r="L41" i="8" s="1"/>
  <c r="J41" i="8"/>
  <c r="G42" i="8"/>
  <c r="H42" i="8"/>
  <c r="L42" i="8" s="1"/>
  <c r="J42" i="8"/>
  <c r="G43" i="8"/>
  <c r="H43" i="8"/>
  <c r="L43" i="8" s="1"/>
  <c r="J43" i="8"/>
  <c r="G44" i="8"/>
  <c r="H44" i="8"/>
  <c r="L44" i="8" s="1"/>
  <c r="J44" i="8"/>
  <c r="N4" i="17" s="1"/>
  <c r="G45" i="8"/>
  <c r="H45" i="8"/>
  <c r="L45" i="8" s="1"/>
  <c r="J45" i="8"/>
  <c r="N5" i="17" s="1"/>
  <c r="G46" i="8"/>
  <c r="H46" i="8"/>
  <c r="L46" i="8" s="1"/>
  <c r="J46" i="8"/>
  <c r="N6" i="17" s="1"/>
  <c r="G47" i="8"/>
  <c r="H47" i="8"/>
  <c r="L47" i="8" s="1"/>
  <c r="J47" i="8"/>
  <c r="N7" i="17" s="1"/>
  <c r="N12" i="17" s="1"/>
  <c r="N17" i="17" s="1"/>
  <c r="N22" i="17" s="1"/>
  <c r="N27" i="17" s="1"/>
  <c r="N32" i="17" s="1"/>
  <c r="N37" i="17" s="1"/>
  <c r="N42" i="17" s="1"/>
  <c r="N47" i="17" s="1"/>
  <c r="N52" i="17" s="1"/>
  <c r="N57" i="17" s="1"/>
  <c r="N62" i="17" s="1"/>
  <c r="N67" i="17" s="1"/>
  <c r="N72" i="17" s="1"/>
  <c r="N77" i="17" s="1"/>
  <c r="N82" i="17" s="1"/>
  <c r="N87" i="17" s="1"/>
  <c r="N92" i="17" s="1"/>
  <c r="G48" i="8"/>
  <c r="H48" i="8"/>
  <c r="L48" i="8" s="1"/>
  <c r="J48" i="8"/>
  <c r="N8" i="17" s="1"/>
  <c r="N13" i="17" s="1"/>
  <c r="N18" i="17" s="1"/>
  <c r="N23" i="17" s="1"/>
  <c r="N28" i="17" s="1"/>
  <c r="N33" i="17" s="1"/>
  <c r="N38" i="17" s="1"/>
  <c r="N43" i="17" s="1"/>
  <c r="N48" i="17" s="1"/>
  <c r="N53" i="17" s="1"/>
  <c r="N58" i="17" s="1"/>
  <c r="N63" i="17" s="1"/>
  <c r="N68" i="17" s="1"/>
  <c r="N73" i="17" s="1"/>
  <c r="N78" i="17" s="1"/>
  <c r="N83" i="17" s="1"/>
  <c r="N88" i="17" s="1"/>
  <c r="G4" i="7"/>
  <c r="H4" i="7"/>
  <c r="J4" i="7"/>
  <c r="L4" i="7"/>
  <c r="R4" i="7"/>
  <c r="G5" i="7"/>
  <c r="H5" i="7"/>
  <c r="L5" i="7" s="1"/>
  <c r="J5" i="7"/>
  <c r="N5" i="7"/>
  <c r="G6" i="7"/>
  <c r="H6" i="7"/>
  <c r="L6" i="7" s="1"/>
  <c r="J6" i="7"/>
  <c r="R6" i="7"/>
  <c r="G7" i="7"/>
  <c r="H7" i="7"/>
  <c r="L7" i="7" s="1"/>
  <c r="J7" i="7"/>
  <c r="G8" i="7"/>
  <c r="H8" i="7"/>
  <c r="L8" i="7" s="1"/>
  <c r="J8" i="7"/>
  <c r="N8" i="7"/>
  <c r="R8" i="7"/>
  <c r="G9" i="7"/>
  <c r="H9" i="7"/>
  <c r="L9" i="7" s="1"/>
  <c r="J9" i="7"/>
  <c r="N9" i="7"/>
  <c r="G10" i="7"/>
  <c r="H10" i="7"/>
  <c r="L10" i="7" s="1"/>
  <c r="J10" i="7"/>
  <c r="R10" i="7"/>
  <c r="G11" i="7"/>
  <c r="H11" i="7"/>
  <c r="L11" i="7" s="1"/>
  <c r="J11" i="7"/>
  <c r="G12" i="7"/>
  <c r="H12" i="7"/>
  <c r="L12" i="7" s="1"/>
  <c r="J12" i="7"/>
  <c r="N12" i="7"/>
  <c r="R12" i="7"/>
  <c r="G13" i="7"/>
  <c r="H13" i="7"/>
  <c r="L13" i="7" s="1"/>
  <c r="J13" i="7"/>
  <c r="N13" i="7"/>
  <c r="G14" i="7"/>
  <c r="H14" i="7"/>
  <c r="L14" i="7" s="1"/>
  <c r="J14" i="7"/>
  <c r="R14" i="7"/>
  <c r="G15" i="7"/>
  <c r="H15" i="7"/>
  <c r="L15" i="7" s="1"/>
  <c r="J15" i="7"/>
  <c r="G16" i="7"/>
  <c r="H16" i="7"/>
  <c r="L16" i="7" s="1"/>
  <c r="J16" i="7"/>
  <c r="N16" i="7"/>
  <c r="R16" i="7"/>
  <c r="G17" i="7"/>
  <c r="H17" i="7"/>
  <c r="L17" i="7" s="1"/>
  <c r="J17" i="7"/>
  <c r="N17" i="7"/>
  <c r="G18" i="7"/>
  <c r="H18" i="7"/>
  <c r="L18" i="7" s="1"/>
  <c r="J18" i="7"/>
  <c r="R18" i="7"/>
  <c r="G19" i="7"/>
  <c r="H19" i="7"/>
  <c r="L19" i="7" s="1"/>
  <c r="J19" i="7"/>
  <c r="G20" i="7"/>
  <c r="H20" i="7"/>
  <c r="L20" i="7" s="1"/>
  <c r="J20" i="7"/>
  <c r="N20" i="7"/>
  <c r="R20" i="7"/>
  <c r="G21" i="7"/>
  <c r="H21" i="7"/>
  <c r="L21" i="7" s="1"/>
  <c r="J21" i="7"/>
  <c r="N21" i="7"/>
  <c r="G22" i="7"/>
  <c r="H22" i="7"/>
  <c r="L22" i="7" s="1"/>
  <c r="J22" i="7"/>
  <c r="R22" i="7"/>
  <c r="G23" i="7"/>
  <c r="H23" i="7"/>
  <c r="L23" i="7" s="1"/>
  <c r="J23" i="7"/>
  <c r="G24" i="7"/>
  <c r="H24" i="7"/>
  <c r="L24" i="7" s="1"/>
  <c r="J24" i="7"/>
  <c r="N24" i="7"/>
  <c r="R24" i="7"/>
  <c r="G25" i="7"/>
  <c r="H25" i="7"/>
  <c r="L25" i="7" s="1"/>
  <c r="J25" i="7"/>
  <c r="N25" i="7"/>
  <c r="G26" i="7"/>
  <c r="H26" i="7"/>
  <c r="L26" i="7" s="1"/>
  <c r="J26" i="7"/>
  <c r="R26" i="7"/>
  <c r="G27" i="7"/>
  <c r="H27" i="7"/>
  <c r="L27" i="7" s="1"/>
  <c r="J27" i="7"/>
  <c r="G28" i="7"/>
  <c r="H28" i="7"/>
  <c r="L28" i="7" s="1"/>
  <c r="J28" i="7"/>
  <c r="N28" i="7"/>
  <c r="R28" i="7"/>
  <c r="G29" i="7"/>
  <c r="H29" i="7"/>
  <c r="L29" i="7" s="1"/>
  <c r="J29" i="7"/>
  <c r="N29" i="7"/>
  <c r="G30" i="7"/>
  <c r="H30" i="7"/>
  <c r="L30" i="7" s="1"/>
  <c r="J30" i="7"/>
  <c r="R30" i="7"/>
  <c r="G31" i="7"/>
  <c r="H31" i="7"/>
  <c r="L31" i="7" s="1"/>
  <c r="J31" i="7"/>
  <c r="G32" i="7"/>
  <c r="H32" i="7"/>
  <c r="L32" i="7" s="1"/>
  <c r="J32" i="7"/>
  <c r="N32" i="7"/>
  <c r="R32" i="7"/>
  <c r="G33" i="7"/>
  <c r="H33" i="7"/>
  <c r="L33" i="7" s="1"/>
  <c r="J33" i="7"/>
  <c r="N33" i="7"/>
  <c r="G34" i="7"/>
  <c r="H34" i="7"/>
  <c r="L34" i="7" s="1"/>
  <c r="J34" i="7"/>
  <c r="R34" i="7"/>
  <c r="G35" i="7"/>
  <c r="H35" i="7"/>
  <c r="L35" i="7" s="1"/>
  <c r="J35" i="7"/>
  <c r="G36" i="7"/>
  <c r="H36" i="7"/>
  <c r="L36" i="7" s="1"/>
  <c r="J36" i="7"/>
  <c r="N36" i="7"/>
  <c r="P36" i="7"/>
  <c r="R36" i="7"/>
  <c r="T36" i="7"/>
  <c r="G37" i="7"/>
  <c r="H37" i="7"/>
  <c r="L37" i="7" s="1"/>
  <c r="J37" i="7"/>
  <c r="G38" i="7"/>
  <c r="H38" i="7"/>
  <c r="L38" i="7" s="1"/>
  <c r="J38" i="7"/>
  <c r="G39" i="7"/>
  <c r="H39" i="7"/>
  <c r="L39" i="7" s="1"/>
  <c r="J39" i="7"/>
  <c r="G40" i="7"/>
  <c r="H40" i="7"/>
  <c r="L40" i="7" s="1"/>
  <c r="J40" i="7"/>
  <c r="G41" i="7"/>
  <c r="H41" i="7"/>
  <c r="L41" i="7" s="1"/>
  <c r="J41" i="7"/>
  <c r="G42" i="7"/>
  <c r="H42" i="7"/>
  <c r="L42" i="7" s="1"/>
  <c r="J42" i="7"/>
  <c r="G43" i="7"/>
  <c r="H43" i="7"/>
  <c r="L43" i="7" s="1"/>
  <c r="J43" i="7"/>
  <c r="G44" i="7"/>
  <c r="H44" i="7"/>
  <c r="L44" i="7" s="1"/>
  <c r="J44" i="7"/>
  <c r="G45" i="7"/>
  <c r="H45" i="7"/>
  <c r="L45" i="7" s="1"/>
  <c r="J45" i="7"/>
  <c r="G46" i="7"/>
  <c r="H46" i="7"/>
  <c r="L46" i="7" s="1"/>
  <c r="J46" i="7"/>
  <c r="G47" i="7"/>
  <c r="H47" i="7"/>
  <c r="L47" i="7" s="1"/>
  <c r="J47" i="7"/>
  <c r="G48" i="7"/>
  <c r="H48" i="7"/>
  <c r="L48" i="7" s="1"/>
  <c r="J48" i="7"/>
  <c r="G49" i="7"/>
  <c r="H49" i="7"/>
  <c r="L49" i="7" s="1"/>
  <c r="J49" i="7"/>
  <c r="G50" i="7"/>
  <c r="H50" i="7"/>
  <c r="L50" i="7" s="1"/>
  <c r="J50" i="7"/>
  <c r="G51" i="7"/>
  <c r="H51" i="7"/>
  <c r="L51" i="7" s="1"/>
  <c r="J51" i="7"/>
  <c r="G52" i="7"/>
  <c r="H52" i="7"/>
  <c r="L52" i="7" s="1"/>
  <c r="J52" i="7"/>
  <c r="G53" i="7"/>
  <c r="H53" i="7"/>
  <c r="L53" i="7" s="1"/>
  <c r="J53" i="7"/>
  <c r="G54" i="7"/>
  <c r="H54" i="7"/>
  <c r="L54" i="7" s="1"/>
  <c r="J54" i="7"/>
  <c r="G55" i="7"/>
  <c r="H55" i="7"/>
  <c r="L55" i="7" s="1"/>
  <c r="J55" i="7"/>
  <c r="G56" i="7"/>
  <c r="H56" i="7"/>
  <c r="J56" i="7"/>
  <c r="L56" i="7"/>
  <c r="R56" i="7"/>
  <c r="G57" i="7"/>
  <c r="H57" i="7"/>
  <c r="G58" i="7"/>
  <c r="H58" i="7"/>
  <c r="J58" i="7"/>
  <c r="J67" i="7" s="1"/>
  <c r="J76" i="7" s="1"/>
  <c r="J85" i="7" s="1"/>
  <c r="J94" i="7" s="1"/>
  <c r="J103" i="7" s="1"/>
  <c r="J112" i="7" s="1"/>
  <c r="J121" i="7" s="1"/>
  <c r="J130" i="7" s="1"/>
  <c r="L58" i="7"/>
  <c r="R58" i="7"/>
  <c r="G59" i="7"/>
  <c r="H59" i="7"/>
  <c r="L59" i="7" s="1"/>
  <c r="J59" i="7"/>
  <c r="O59" i="7"/>
  <c r="T59" i="7"/>
  <c r="G60" i="7"/>
  <c r="H60" i="7"/>
  <c r="J60" i="7"/>
  <c r="J69" i="7" s="1"/>
  <c r="J78" i="7" s="1"/>
  <c r="J87" i="7" s="1"/>
  <c r="J96" i="7" s="1"/>
  <c r="J105" i="7" s="1"/>
  <c r="J114" i="7" s="1"/>
  <c r="J123" i="7" s="1"/>
  <c r="J132" i="7" s="1"/>
  <c r="J141" i="7" s="1"/>
  <c r="J150" i="7" s="1"/>
  <c r="J159" i="7" s="1"/>
  <c r="J168" i="7" s="1"/>
  <c r="J177" i="7" s="1"/>
  <c r="J186" i="7" s="1"/>
  <c r="L60" i="7"/>
  <c r="R60" i="7" s="1"/>
  <c r="G61" i="7"/>
  <c r="H61" i="7"/>
  <c r="L61" i="7" s="1"/>
  <c r="J61" i="7"/>
  <c r="G62" i="7"/>
  <c r="H62" i="7"/>
  <c r="J62" i="7"/>
  <c r="J71" i="7" s="1"/>
  <c r="J80" i="7" s="1"/>
  <c r="J89" i="7" s="1"/>
  <c r="J98" i="7" s="1"/>
  <c r="J107" i="7" s="1"/>
  <c r="J116" i="7" s="1"/>
  <c r="J125" i="7" s="1"/>
  <c r="L62" i="7"/>
  <c r="R62" i="7"/>
  <c r="G63" i="7"/>
  <c r="H63" i="7"/>
  <c r="L63" i="7" s="1"/>
  <c r="J63" i="7"/>
  <c r="O63" i="7"/>
  <c r="T63" i="7"/>
  <c r="G64" i="7"/>
  <c r="H64" i="7"/>
  <c r="J64" i="7"/>
  <c r="J73" i="7" s="1"/>
  <c r="J82" i="7" s="1"/>
  <c r="J91" i="7" s="1"/>
  <c r="J100" i="7" s="1"/>
  <c r="J109" i="7" s="1"/>
  <c r="J118" i="7" s="1"/>
  <c r="J127" i="7" s="1"/>
  <c r="J136" i="7" s="1"/>
  <c r="J145" i="7" s="1"/>
  <c r="J154" i="7" s="1"/>
  <c r="J163" i="7" s="1"/>
  <c r="J172" i="7" s="1"/>
  <c r="J181" i="7" s="1"/>
  <c r="J190" i="7" s="1"/>
  <c r="L64" i="7"/>
  <c r="R64" i="7" s="1"/>
  <c r="G65" i="7"/>
  <c r="H65" i="7"/>
  <c r="G66" i="7"/>
  <c r="H66" i="7"/>
  <c r="G67" i="7"/>
  <c r="H67" i="7"/>
  <c r="H70" i="7" s="1"/>
  <c r="L70" i="7" s="1"/>
  <c r="G68" i="7"/>
  <c r="J68" i="7"/>
  <c r="J77" i="7" s="1"/>
  <c r="J86" i="7" s="1"/>
  <c r="J95" i="7" s="1"/>
  <c r="J104" i="7" s="1"/>
  <c r="J113" i="7" s="1"/>
  <c r="J122" i="7" s="1"/>
  <c r="J131" i="7" s="1"/>
  <c r="J140" i="7" s="1"/>
  <c r="J149" i="7" s="1"/>
  <c r="J158" i="7" s="1"/>
  <c r="J167" i="7" s="1"/>
  <c r="J176" i="7" s="1"/>
  <c r="J185" i="7" s="1"/>
  <c r="G69" i="7"/>
  <c r="H69" i="7"/>
  <c r="L69" i="7" s="1"/>
  <c r="G70" i="7"/>
  <c r="J70" i="7"/>
  <c r="G71" i="7"/>
  <c r="G72" i="7"/>
  <c r="J72" i="7"/>
  <c r="G73" i="7"/>
  <c r="G74" i="7"/>
  <c r="G75" i="7"/>
  <c r="G76" i="7"/>
  <c r="H76" i="7"/>
  <c r="L76" i="7" s="1"/>
  <c r="N76" i="7"/>
  <c r="R76" i="7"/>
  <c r="G77" i="7"/>
  <c r="H77" i="7"/>
  <c r="G78" i="7"/>
  <c r="H78" i="7"/>
  <c r="G79" i="7"/>
  <c r="H79" i="7"/>
  <c r="L79" i="7" s="1"/>
  <c r="J79" i="7"/>
  <c r="N79" i="7"/>
  <c r="R79" i="7"/>
  <c r="G80" i="7"/>
  <c r="H80" i="7"/>
  <c r="L80" i="7" s="1"/>
  <c r="N80" i="7"/>
  <c r="G81" i="7"/>
  <c r="H81" i="7"/>
  <c r="L81" i="7" s="1"/>
  <c r="J81" i="7"/>
  <c r="G82" i="7"/>
  <c r="H82" i="7"/>
  <c r="L82" i="7" s="1"/>
  <c r="G83" i="7"/>
  <c r="H83" i="7"/>
  <c r="G84" i="7"/>
  <c r="H84" i="7"/>
  <c r="G85" i="7"/>
  <c r="H85" i="7"/>
  <c r="G86" i="7"/>
  <c r="H86" i="7"/>
  <c r="L86" i="7" s="1"/>
  <c r="G87" i="7"/>
  <c r="H87" i="7"/>
  <c r="L87" i="7" s="1"/>
  <c r="G88" i="7"/>
  <c r="J88" i="7"/>
  <c r="G89" i="7"/>
  <c r="G90" i="7"/>
  <c r="H90" i="7"/>
  <c r="L90" i="7" s="1"/>
  <c r="J90" i="7"/>
  <c r="P90" i="7"/>
  <c r="G91" i="7"/>
  <c r="H91" i="7"/>
  <c r="L91" i="7" s="1"/>
  <c r="R91" i="7" s="1"/>
  <c r="G92" i="7"/>
  <c r="G93" i="7"/>
  <c r="G94" i="7"/>
  <c r="H94" i="7"/>
  <c r="L94" i="7" s="1"/>
  <c r="P94" i="7" s="1"/>
  <c r="G95" i="7"/>
  <c r="H95" i="7"/>
  <c r="L95" i="7" s="1"/>
  <c r="R95" i="7"/>
  <c r="G96" i="7"/>
  <c r="H96" i="7"/>
  <c r="L96" i="7"/>
  <c r="T96" i="7"/>
  <c r="G97" i="7"/>
  <c r="J97" i="7"/>
  <c r="G98" i="7"/>
  <c r="G99" i="7"/>
  <c r="H99" i="7"/>
  <c r="J99" i="7"/>
  <c r="L99" i="7"/>
  <c r="N99" i="7"/>
  <c r="T99" i="7"/>
  <c r="G100" i="7"/>
  <c r="H100" i="7"/>
  <c r="L100" i="7" s="1"/>
  <c r="G101" i="7"/>
  <c r="H101" i="7"/>
  <c r="G102" i="7"/>
  <c r="H102" i="7"/>
  <c r="G103" i="7"/>
  <c r="H103" i="7"/>
  <c r="L103" i="7"/>
  <c r="N103" i="7"/>
  <c r="T103" i="7"/>
  <c r="G104" i="7"/>
  <c r="H104" i="7"/>
  <c r="L104" i="7" s="1"/>
  <c r="N104" i="7"/>
  <c r="P104" i="7"/>
  <c r="G105" i="7"/>
  <c r="H105" i="7"/>
  <c r="L105" i="7" s="1"/>
  <c r="P105" i="7"/>
  <c r="R105" i="7"/>
  <c r="G106" i="7"/>
  <c r="H106" i="7"/>
  <c r="L106" i="7" s="1"/>
  <c r="J106" i="7"/>
  <c r="P106" i="7"/>
  <c r="R106" i="7"/>
  <c r="G107" i="7"/>
  <c r="H107" i="7"/>
  <c r="L107" i="7" s="1"/>
  <c r="G108" i="7"/>
  <c r="H108" i="7"/>
  <c r="J108" i="7"/>
  <c r="L108" i="7"/>
  <c r="R108" i="7"/>
  <c r="T108" i="7"/>
  <c r="G109" i="7"/>
  <c r="H109" i="7"/>
  <c r="L109" i="7"/>
  <c r="G110" i="7"/>
  <c r="H110" i="7"/>
  <c r="G111" i="7"/>
  <c r="H111" i="7"/>
  <c r="G112" i="7"/>
  <c r="H112" i="7"/>
  <c r="G113" i="7"/>
  <c r="G114" i="7"/>
  <c r="G115" i="7"/>
  <c r="H115" i="7"/>
  <c r="L115" i="7" s="1"/>
  <c r="J115" i="7"/>
  <c r="G116" i="7"/>
  <c r="G117" i="7"/>
  <c r="J117" i="7"/>
  <c r="G118" i="7"/>
  <c r="G119" i="7"/>
  <c r="G120" i="7"/>
  <c r="G121" i="7"/>
  <c r="H121" i="7"/>
  <c r="H126" i="7" s="1"/>
  <c r="L126" i="7" s="1"/>
  <c r="G122" i="7"/>
  <c r="H122" i="7"/>
  <c r="L122" i="7" s="1"/>
  <c r="R122" i="7"/>
  <c r="G123" i="7"/>
  <c r="G124" i="7"/>
  <c r="J124" i="7"/>
  <c r="G125" i="7"/>
  <c r="G126" i="7"/>
  <c r="J126" i="7"/>
  <c r="G127" i="7"/>
  <c r="H127" i="7"/>
  <c r="L127" i="7" s="1"/>
  <c r="G128" i="7"/>
  <c r="H128" i="7"/>
  <c r="G129" i="7"/>
  <c r="G130" i="7"/>
  <c r="H130" i="7"/>
  <c r="L130" i="7"/>
  <c r="M130" i="7"/>
  <c r="Q130" i="7"/>
  <c r="R130" i="7"/>
  <c r="G131" i="7"/>
  <c r="H131" i="7"/>
  <c r="L131" i="7" s="1"/>
  <c r="G132" i="7"/>
  <c r="H132" i="7"/>
  <c r="L132" i="7" s="1"/>
  <c r="N132" i="7" s="1"/>
  <c r="M132" i="7"/>
  <c r="Q132" i="7"/>
  <c r="R132" i="7"/>
  <c r="G133" i="7"/>
  <c r="H133" i="7"/>
  <c r="L133" i="7" s="1"/>
  <c r="J133" i="7"/>
  <c r="M133" i="7"/>
  <c r="N133" i="7"/>
  <c r="Q133" i="7"/>
  <c r="R133" i="7"/>
  <c r="G134" i="7"/>
  <c r="H134" i="7"/>
  <c r="L134" i="7" s="1"/>
  <c r="R134" i="7" s="1"/>
  <c r="J134" i="7"/>
  <c r="M134" i="7"/>
  <c r="Q134" i="7"/>
  <c r="G135" i="7"/>
  <c r="H135" i="7"/>
  <c r="L135" i="7" s="1"/>
  <c r="M135" i="7" s="1"/>
  <c r="J135" i="7"/>
  <c r="N135" i="7"/>
  <c r="Q135" i="7"/>
  <c r="R135" i="7"/>
  <c r="G136" i="7"/>
  <c r="H136" i="7"/>
  <c r="L136" i="7" s="1"/>
  <c r="R136" i="7"/>
  <c r="G137" i="7"/>
  <c r="H137" i="7"/>
  <c r="G138" i="7"/>
  <c r="H138" i="7"/>
  <c r="G139" i="7"/>
  <c r="H139" i="7"/>
  <c r="L139" i="7" s="1"/>
  <c r="R139" i="7" s="1"/>
  <c r="J139" i="7"/>
  <c r="M139" i="7"/>
  <c r="Q139" i="7"/>
  <c r="G140" i="7"/>
  <c r="G141" i="7"/>
  <c r="G142" i="7"/>
  <c r="J142" i="7"/>
  <c r="G143" i="7"/>
  <c r="H143" i="7"/>
  <c r="L143" i="7" s="1"/>
  <c r="J143" i="7"/>
  <c r="G144" i="7"/>
  <c r="J144" i="7"/>
  <c r="G145" i="7"/>
  <c r="H145" i="7"/>
  <c r="L145" i="7" s="1"/>
  <c r="M145" i="7" s="1"/>
  <c r="N145" i="7"/>
  <c r="R145" i="7"/>
  <c r="G146" i="7"/>
  <c r="H146" i="7"/>
  <c r="G147" i="7"/>
  <c r="H147" i="7"/>
  <c r="G148" i="7"/>
  <c r="H148" i="7"/>
  <c r="J148" i="7"/>
  <c r="G149" i="7"/>
  <c r="G150" i="7"/>
  <c r="G151" i="7"/>
  <c r="J151" i="7"/>
  <c r="G152" i="7"/>
  <c r="J152" i="7"/>
  <c r="G153" i="7"/>
  <c r="J153" i="7"/>
  <c r="G154" i="7"/>
  <c r="H154" i="7"/>
  <c r="L154" i="7" s="1"/>
  <c r="R154" i="7" s="1"/>
  <c r="G155" i="7"/>
  <c r="G156" i="7"/>
  <c r="H156" i="7"/>
  <c r="G157" i="7"/>
  <c r="H157" i="7"/>
  <c r="L157" i="7" s="1"/>
  <c r="R157" i="7" s="1"/>
  <c r="J157" i="7"/>
  <c r="M157" i="7"/>
  <c r="Q157" i="7"/>
  <c r="G158" i="7"/>
  <c r="G159" i="7"/>
  <c r="G160" i="7"/>
  <c r="J160" i="7"/>
  <c r="G161" i="7"/>
  <c r="H161" i="7"/>
  <c r="L161" i="7" s="1"/>
  <c r="Q161" i="7" s="1"/>
  <c r="J161" i="7"/>
  <c r="G162" i="7"/>
  <c r="J162" i="7"/>
  <c r="G163" i="7"/>
  <c r="H163" i="7"/>
  <c r="L163" i="7" s="1"/>
  <c r="M163" i="7" s="1"/>
  <c r="N163" i="7"/>
  <c r="R163" i="7"/>
  <c r="G164" i="7"/>
  <c r="H164" i="7"/>
  <c r="G165" i="7"/>
  <c r="H165" i="7"/>
  <c r="G166" i="7"/>
  <c r="H166" i="7"/>
  <c r="J166" i="7"/>
  <c r="G167" i="7"/>
  <c r="G168" i="7"/>
  <c r="G169" i="7"/>
  <c r="J169" i="7"/>
  <c r="G170" i="7"/>
  <c r="J170" i="7"/>
  <c r="G171" i="7"/>
  <c r="J171" i="7"/>
  <c r="G172" i="7"/>
  <c r="H172" i="7"/>
  <c r="L172" i="7" s="1"/>
  <c r="G173" i="7"/>
  <c r="G174" i="7"/>
  <c r="G175" i="7"/>
  <c r="H175" i="7"/>
  <c r="L175" i="7" s="1"/>
  <c r="R175" i="7" s="1"/>
  <c r="J175" i="7"/>
  <c r="M175" i="7"/>
  <c r="Q175" i="7"/>
  <c r="G176" i="7"/>
  <c r="G177" i="7"/>
  <c r="G178" i="7"/>
  <c r="J178" i="7"/>
  <c r="G179" i="7"/>
  <c r="H179" i="7"/>
  <c r="L179" i="7" s="1"/>
  <c r="J179" i="7"/>
  <c r="G180" i="7"/>
  <c r="J180" i="7"/>
  <c r="G181" i="7"/>
  <c r="H181" i="7"/>
  <c r="L181" i="7" s="1"/>
  <c r="M181" i="7" s="1"/>
  <c r="N181" i="7"/>
  <c r="R181" i="7"/>
  <c r="G182" i="7"/>
  <c r="H182" i="7"/>
  <c r="G183" i="7"/>
  <c r="H183" i="7"/>
  <c r="G184" i="7"/>
  <c r="H184" i="7"/>
  <c r="J184" i="7"/>
  <c r="G185" i="7"/>
  <c r="G186" i="7"/>
  <c r="G187" i="7"/>
  <c r="J187" i="7"/>
  <c r="G188" i="7"/>
  <c r="J188" i="7"/>
  <c r="G189" i="7"/>
  <c r="J189" i="7"/>
  <c r="G190" i="7"/>
  <c r="H190" i="7"/>
  <c r="L190" i="7" s="1"/>
  <c r="R190" i="7" s="1"/>
  <c r="G191" i="7"/>
  <c r="G192" i="7"/>
  <c r="H192" i="7"/>
  <c r="G4" i="6"/>
  <c r="H4" i="6"/>
  <c r="L4" i="6" s="1"/>
  <c r="R4" i="6" s="1"/>
  <c r="J4" i="6"/>
  <c r="M4" i="6"/>
  <c r="Q4" i="6"/>
  <c r="G5" i="6"/>
  <c r="H5" i="6"/>
  <c r="L5" i="6" s="1"/>
  <c r="M5" i="6" s="1"/>
  <c r="J5" i="6"/>
  <c r="N5" i="6"/>
  <c r="Q5" i="6"/>
  <c r="R5" i="6"/>
  <c r="G6" i="6"/>
  <c r="H6" i="6"/>
  <c r="L6" i="6" s="1"/>
  <c r="J6" i="6"/>
  <c r="Q6" i="6"/>
  <c r="G7" i="6"/>
  <c r="H7" i="6"/>
  <c r="L7" i="6" s="1"/>
  <c r="J7" i="6"/>
  <c r="M7" i="6"/>
  <c r="N7" i="6"/>
  <c r="Q7" i="6"/>
  <c r="R7" i="6"/>
  <c r="G8" i="6"/>
  <c r="H8" i="6"/>
  <c r="L8" i="6" s="1"/>
  <c r="R8" i="6" s="1"/>
  <c r="J8" i="6"/>
  <c r="M8" i="6"/>
  <c r="Q8" i="6"/>
  <c r="G9" i="6"/>
  <c r="H9" i="6"/>
  <c r="L9" i="6" s="1"/>
  <c r="M9" i="6" s="1"/>
  <c r="J9" i="6"/>
  <c r="N9" i="6"/>
  <c r="Q9" i="6"/>
  <c r="R9" i="6"/>
  <c r="G10" i="6"/>
  <c r="H10" i="6"/>
  <c r="L10" i="6" s="1"/>
  <c r="J10" i="6"/>
  <c r="G11" i="6"/>
  <c r="H11" i="6"/>
  <c r="L11" i="6" s="1"/>
  <c r="J11" i="6"/>
  <c r="M11" i="6"/>
  <c r="N11" i="6"/>
  <c r="Q11" i="6"/>
  <c r="R11" i="6"/>
  <c r="G12" i="6"/>
  <c r="H12" i="6"/>
  <c r="L12" i="6" s="1"/>
  <c r="R12" i="6" s="1"/>
  <c r="J12" i="6"/>
  <c r="M12" i="6"/>
  <c r="Q12" i="6"/>
  <c r="G13" i="6"/>
  <c r="H13" i="6"/>
  <c r="L13" i="6" s="1"/>
  <c r="M13" i="6" s="1"/>
  <c r="J13" i="6"/>
  <c r="N13" i="6"/>
  <c r="Q13" i="6"/>
  <c r="R13" i="6"/>
  <c r="G14" i="6"/>
  <c r="H14" i="6"/>
  <c r="L14" i="6" s="1"/>
  <c r="J14" i="6"/>
  <c r="Q14" i="6"/>
  <c r="G15" i="6"/>
  <c r="H15" i="6"/>
  <c r="L15" i="6" s="1"/>
  <c r="J15" i="6"/>
  <c r="M15" i="6"/>
  <c r="N15" i="6"/>
  <c r="Q15" i="6"/>
  <c r="R15" i="6"/>
  <c r="G16" i="6"/>
  <c r="H16" i="6"/>
  <c r="L16" i="6" s="1"/>
  <c r="R16" i="6" s="1"/>
  <c r="J16" i="6"/>
  <c r="M16" i="6"/>
  <c r="Q16" i="6"/>
  <c r="G17" i="6"/>
  <c r="H17" i="6"/>
  <c r="L17" i="6" s="1"/>
  <c r="M17" i="6" s="1"/>
  <c r="J17" i="6"/>
  <c r="N17" i="6"/>
  <c r="Q17" i="6"/>
  <c r="R17" i="6"/>
  <c r="G18" i="6"/>
  <c r="H18" i="6"/>
  <c r="J18" i="6"/>
  <c r="J19" i="6" s="1"/>
  <c r="J20" i="6" s="1"/>
  <c r="J21" i="6" s="1"/>
  <c r="J22" i="6" s="1"/>
  <c r="J23" i="6" s="1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L25" i="6" s="1"/>
  <c r="J25" i="6"/>
  <c r="T25" i="6"/>
  <c r="G26" i="6"/>
  <c r="H26" i="6"/>
  <c r="J26" i="6"/>
  <c r="L26" i="6"/>
  <c r="P26" i="6" s="1"/>
  <c r="G27" i="6"/>
  <c r="H27" i="6"/>
  <c r="J27" i="6"/>
  <c r="L27" i="6"/>
  <c r="T27" i="6"/>
  <c r="G28" i="6"/>
  <c r="H28" i="6"/>
  <c r="J28" i="6"/>
  <c r="L28" i="6"/>
  <c r="P28" i="6" s="1"/>
  <c r="G29" i="6"/>
  <c r="H29" i="6"/>
  <c r="J29" i="6"/>
  <c r="L29" i="6"/>
  <c r="T29" i="6"/>
  <c r="G30" i="6"/>
  <c r="H30" i="6"/>
  <c r="J30" i="6"/>
  <c r="L30" i="6"/>
  <c r="P30" i="6" s="1"/>
  <c r="G31" i="6"/>
  <c r="H31" i="6"/>
  <c r="J31" i="6"/>
  <c r="L31" i="6"/>
  <c r="T31" i="6"/>
  <c r="G32" i="6"/>
  <c r="H32" i="6"/>
  <c r="J32" i="6"/>
  <c r="L32" i="6"/>
  <c r="P32" i="6" s="1"/>
  <c r="G33" i="6"/>
  <c r="H33" i="6"/>
  <c r="J33" i="6"/>
  <c r="L33" i="6"/>
  <c r="T33" i="6"/>
  <c r="G34" i="6"/>
  <c r="H34" i="6"/>
  <c r="J34" i="6"/>
  <c r="L34" i="6"/>
  <c r="P34" i="6" s="1"/>
  <c r="G35" i="6"/>
  <c r="H35" i="6"/>
  <c r="J35" i="6"/>
  <c r="L35" i="6"/>
  <c r="T35" i="6"/>
  <c r="G36" i="6"/>
  <c r="H36" i="6"/>
  <c r="J36" i="6"/>
  <c r="L36" i="6"/>
  <c r="P36" i="6" s="1"/>
  <c r="G37" i="6"/>
  <c r="H37" i="6"/>
  <c r="J37" i="6"/>
  <c r="L37" i="6"/>
  <c r="T37" i="6"/>
  <c r="G38" i="6"/>
  <c r="H38" i="6"/>
  <c r="J38" i="6"/>
  <c r="L38" i="6"/>
  <c r="P38" i="6" s="1"/>
  <c r="G39" i="6"/>
  <c r="H39" i="6"/>
  <c r="J39" i="6"/>
  <c r="L39" i="6"/>
  <c r="T39" i="6"/>
  <c r="G40" i="6"/>
  <c r="H40" i="6"/>
  <c r="J40" i="6"/>
  <c r="L40" i="6"/>
  <c r="P40" i="6" s="1"/>
  <c r="G41" i="6"/>
  <c r="H41" i="6"/>
  <c r="J41" i="6"/>
  <c r="L41" i="6"/>
  <c r="T41" i="6"/>
  <c r="G42" i="6"/>
  <c r="H42" i="6"/>
  <c r="J42" i="6"/>
  <c r="L42" i="6"/>
  <c r="P42" i="6" s="1"/>
  <c r="G43" i="6"/>
  <c r="H43" i="6"/>
  <c r="J43" i="6"/>
  <c r="L43" i="6"/>
  <c r="T43" i="6"/>
  <c r="G44" i="6"/>
  <c r="H44" i="6"/>
  <c r="J44" i="6"/>
  <c r="L44" i="6"/>
  <c r="P44" i="6" s="1"/>
  <c r="G45" i="6"/>
  <c r="H45" i="6"/>
  <c r="J45" i="6"/>
  <c r="L45" i="6"/>
  <c r="T45" i="6"/>
  <c r="G46" i="6"/>
  <c r="H46" i="6"/>
  <c r="J46" i="6"/>
  <c r="L46" i="6"/>
  <c r="P46" i="6" s="1"/>
  <c r="G47" i="6"/>
  <c r="H47" i="6"/>
  <c r="J47" i="6"/>
  <c r="L47" i="6"/>
  <c r="T47" i="6"/>
  <c r="G48" i="6"/>
  <c r="H48" i="6"/>
  <c r="J48" i="6"/>
  <c r="L48" i="6"/>
  <c r="P48" i="6" s="1"/>
  <c r="G49" i="6"/>
  <c r="H49" i="6"/>
  <c r="J49" i="6"/>
  <c r="L49" i="6"/>
  <c r="T49" i="6"/>
  <c r="G50" i="6"/>
  <c r="H50" i="6"/>
  <c r="J50" i="6"/>
  <c r="L50" i="6"/>
  <c r="P50" i="6" s="1"/>
  <c r="G51" i="6"/>
  <c r="H51" i="6"/>
  <c r="J51" i="6"/>
  <c r="L51" i="6"/>
  <c r="T51" i="6"/>
  <c r="G52" i="6"/>
  <c r="H52" i="6"/>
  <c r="J52" i="6"/>
  <c r="L52" i="6"/>
  <c r="P52" i="6" s="1"/>
  <c r="G53" i="6"/>
  <c r="H53" i="6"/>
  <c r="J53" i="6"/>
  <c r="L53" i="6"/>
  <c r="T53" i="6"/>
  <c r="G54" i="6"/>
  <c r="H54" i="6"/>
  <c r="J54" i="6"/>
  <c r="L54" i="6"/>
  <c r="P54" i="6" s="1"/>
  <c r="G55" i="6"/>
  <c r="H55" i="6"/>
  <c r="J55" i="6"/>
  <c r="L55" i="6"/>
  <c r="T55" i="6"/>
  <c r="G56" i="6"/>
  <c r="H56" i="6"/>
  <c r="J56" i="6"/>
  <c r="L56" i="6"/>
  <c r="P56" i="6" s="1"/>
  <c r="G57" i="6"/>
  <c r="H57" i="6"/>
  <c r="J57" i="6"/>
  <c r="L57" i="6"/>
  <c r="T57" i="6"/>
  <c r="G58" i="6"/>
  <c r="H58" i="6"/>
  <c r="J58" i="6"/>
  <c r="L58" i="6"/>
  <c r="N58" i="6" s="1"/>
  <c r="T58" i="6"/>
  <c r="G59" i="6"/>
  <c r="H59" i="6"/>
  <c r="J59" i="6"/>
  <c r="L59" i="6"/>
  <c r="N59" i="6" s="1"/>
  <c r="T59" i="6"/>
  <c r="G60" i="6"/>
  <c r="H60" i="6"/>
  <c r="J60" i="6"/>
  <c r="L60" i="6"/>
  <c r="N60" i="6" s="1"/>
  <c r="T60" i="6"/>
  <c r="G61" i="6"/>
  <c r="H61" i="6"/>
  <c r="J61" i="6"/>
  <c r="L61" i="6"/>
  <c r="N61" i="6" s="1"/>
  <c r="T61" i="6"/>
  <c r="G62" i="6"/>
  <c r="H62" i="6"/>
  <c r="J62" i="6"/>
  <c r="L62" i="6"/>
  <c r="N62" i="6" s="1"/>
  <c r="T62" i="6"/>
  <c r="G63" i="6"/>
  <c r="H63" i="6"/>
  <c r="J63" i="6"/>
  <c r="L63" i="6"/>
  <c r="N63" i="6" s="1"/>
  <c r="T63" i="6"/>
  <c r="G64" i="6"/>
  <c r="H64" i="6"/>
  <c r="J64" i="6"/>
  <c r="L64" i="6"/>
  <c r="N64" i="6" s="1"/>
  <c r="T64" i="6"/>
  <c r="G65" i="6"/>
  <c r="H65" i="6"/>
  <c r="J65" i="6"/>
  <c r="L65" i="6"/>
  <c r="N65" i="6" s="1"/>
  <c r="T65" i="6"/>
  <c r="G66" i="6"/>
  <c r="H66" i="6"/>
  <c r="J66" i="6"/>
  <c r="L66" i="6"/>
  <c r="N66" i="6" s="1"/>
  <c r="T66" i="6"/>
  <c r="G67" i="6"/>
  <c r="H67" i="6"/>
  <c r="J67" i="6"/>
  <c r="L67" i="6"/>
  <c r="N67" i="6" s="1"/>
  <c r="T67" i="6"/>
  <c r="G68" i="6"/>
  <c r="H68" i="6"/>
  <c r="J68" i="6"/>
  <c r="L68" i="6"/>
  <c r="N68" i="6" s="1"/>
  <c r="T68" i="6"/>
  <c r="G69" i="6"/>
  <c r="H69" i="6"/>
  <c r="J69" i="6"/>
  <c r="L69" i="6"/>
  <c r="N69" i="6" s="1"/>
  <c r="T69" i="6"/>
  <c r="G70" i="6"/>
  <c r="H70" i="6"/>
  <c r="J70" i="6"/>
  <c r="L70" i="6"/>
  <c r="N70" i="6" s="1"/>
  <c r="T70" i="6"/>
  <c r="G71" i="6"/>
  <c r="H71" i="6"/>
  <c r="J71" i="6"/>
  <c r="L71" i="6"/>
  <c r="N71" i="6" s="1"/>
  <c r="T71" i="6"/>
  <c r="G72" i="6"/>
  <c r="H72" i="6"/>
  <c r="J72" i="6"/>
  <c r="L72" i="6"/>
  <c r="N72" i="6" s="1"/>
  <c r="T72" i="6"/>
  <c r="G73" i="6"/>
  <c r="H73" i="6"/>
  <c r="J73" i="6"/>
  <c r="L73" i="6"/>
  <c r="N73" i="6" s="1"/>
  <c r="T73" i="6"/>
  <c r="G74" i="6"/>
  <c r="H74" i="6"/>
  <c r="J74" i="6"/>
  <c r="L74" i="6"/>
  <c r="N74" i="6" s="1"/>
  <c r="T74" i="6"/>
  <c r="G75" i="6"/>
  <c r="H75" i="6"/>
  <c r="J75" i="6"/>
  <c r="L75" i="6"/>
  <c r="N75" i="6" s="1"/>
  <c r="T75" i="6"/>
  <c r="G76" i="6"/>
  <c r="H76" i="6"/>
  <c r="J76" i="6"/>
  <c r="L76" i="6"/>
  <c r="N76" i="6" s="1"/>
  <c r="T76" i="6"/>
  <c r="G77" i="6"/>
  <c r="H77" i="6"/>
  <c r="J77" i="6"/>
  <c r="L77" i="6"/>
  <c r="N77" i="6" s="1"/>
  <c r="T77" i="6"/>
  <c r="G78" i="6"/>
  <c r="H78" i="6"/>
  <c r="J78" i="6"/>
  <c r="L78" i="6"/>
  <c r="N78" i="6" s="1"/>
  <c r="T78" i="6"/>
  <c r="G79" i="6"/>
  <c r="H79" i="6"/>
  <c r="J79" i="6"/>
  <c r="L79" i="6"/>
  <c r="N79" i="6" s="1"/>
  <c r="T79" i="6"/>
  <c r="G80" i="6"/>
  <c r="H80" i="6"/>
  <c r="J80" i="6"/>
  <c r="L80" i="6"/>
  <c r="N80" i="6" s="1"/>
  <c r="T80" i="6"/>
  <c r="G81" i="6"/>
  <c r="H81" i="6"/>
  <c r="J81" i="6"/>
  <c r="L81" i="6"/>
  <c r="N81" i="6" s="1"/>
  <c r="T81" i="6"/>
  <c r="G82" i="6"/>
  <c r="H82" i="6"/>
  <c r="J82" i="6"/>
  <c r="L82" i="6"/>
  <c r="N82" i="6" s="1"/>
  <c r="T82" i="6"/>
  <c r="G83" i="6"/>
  <c r="H83" i="6"/>
  <c r="J83" i="6"/>
  <c r="L83" i="6"/>
  <c r="N83" i="6" s="1"/>
  <c r="T83" i="6"/>
  <c r="G84" i="6"/>
  <c r="H84" i="6"/>
  <c r="J84" i="6"/>
  <c r="L84" i="6"/>
  <c r="N84" i="6" s="1"/>
  <c r="T84" i="6"/>
  <c r="G85" i="6"/>
  <c r="H85" i="6"/>
  <c r="J85" i="6"/>
  <c r="L85" i="6"/>
  <c r="N85" i="6" s="1"/>
  <c r="T85" i="6"/>
  <c r="G86" i="6"/>
  <c r="H86" i="6"/>
  <c r="J86" i="6"/>
  <c r="L86" i="6"/>
  <c r="N86" i="6" s="1"/>
  <c r="T86" i="6"/>
  <c r="G87" i="6"/>
  <c r="H87" i="6"/>
  <c r="J87" i="6"/>
  <c r="L87" i="6"/>
  <c r="G88" i="6"/>
  <c r="H88" i="6"/>
  <c r="J88" i="6"/>
  <c r="L88" i="6"/>
  <c r="T88" i="6"/>
  <c r="G89" i="6"/>
  <c r="H89" i="6"/>
  <c r="J89" i="6"/>
  <c r="L89" i="6"/>
  <c r="T89" i="6" s="1"/>
  <c r="G90" i="6"/>
  <c r="H90" i="6"/>
  <c r="J90" i="6"/>
  <c r="L90" i="6"/>
  <c r="T90" i="6"/>
  <c r="G91" i="6"/>
  <c r="H91" i="6"/>
  <c r="J91" i="6"/>
  <c r="L91" i="6"/>
  <c r="G92" i="6"/>
  <c r="H92" i="6"/>
  <c r="J92" i="6"/>
  <c r="L92" i="6"/>
  <c r="T92" i="6"/>
  <c r="G93" i="6"/>
  <c r="H93" i="6"/>
  <c r="J93" i="6"/>
  <c r="L93" i="6"/>
  <c r="T93" i="6" s="1"/>
  <c r="G94" i="6"/>
  <c r="H94" i="6"/>
  <c r="J94" i="6"/>
  <c r="L94" i="6"/>
  <c r="T94" i="6"/>
  <c r="G95" i="6"/>
  <c r="H95" i="6"/>
  <c r="J95" i="6"/>
  <c r="L95" i="6"/>
  <c r="G96" i="6"/>
  <c r="H96" i="6"/>
  <c r="J96" i="6"/>
  <c r="L96" i="6"/>
  <c r="T96" i="6"/>
  <c r="G97" i="6"/>
  <c r="H97" i="6"/>
  <c r="J97" i="6"/>
  <c r="L97" i="6"/>
  <c r="T97" i="6" s="1"/>
  <c r="G98" i="6"/>
  <c r="H98" i="6"/>
  <c r="J98" i="6"/>
  <c r="L98" i="6"/>
  <c r="P98" i="6"/>
  <c r="G99" i="6"/>
  <c r="H99" i="6"/>
  <c r="L99" i="6" s="1"/>
  <c r="J99" i="6"/>
  <c r="G100" i="6"/>
  <c r="H100" i="6"/>
  <c r="J100" i="6"/>
  <c r="L100" i="6"/>
  <c r="P100" i="6"/>
  <c r="G101" i="6"/>
  <c r="H101" i="6"/>
  <c r="L101" i="6" s="1"/>
  <c r="J101" i="6"/>
  <c r="G102" i="6"/>
  <c r="H102" i="6"/>
  <c r="J102" i="6"/>
  <c r="L102" i="6"/>
  <c r="P102" i="6"/>
  <c r="G103" i="6"/>
  <c r="H103" i="6"/>
  <c r="L103" i="6" s="1"/>
  <c r="J103" i="6"/>
  <c r="G104" i="6"/>
  <c r="H104" i="6"/>
  <c r="J104" i="6"/>
  <c r="L104" i="6"/>
  <c r="P104" i="6"/>
  <c r="G105" i="6"/>
  <c r="H105" i="6"/>
  <c r="L105" i="6" s="1"/>
  <c r="J105" i="6"/>
  <c r="G106" i="6"/>
  <c r="H106" i="6"/>
  <c r="J106" i="6"/>
  <c r="L106" i="6"/>
  <c r="P106" i="6"/>
  <c r="G107" i="6"/>
  <c r="H107" i="6"/>
  <c r="L107" i="6" s="1"/>
  <c r="J107" i="6"/>
  <c r="G108" i="6"/>
  <c r="H108" i="6"/>
  <c r="J108" i="6"/>
  <c r="L108" i="6"/>
  <c r="P108" i="6"/>
  <c r="G4" i="5"/>
  <c r="H4" i="5"/>
  <c r="L4" i="5" s="1"/>
  <c r="J4" i="5"/>
  <c r="G5" i="5"/>
  <c r="H5" i="5"/>
  <c r="J5" i="5"/>
  <c r="L5" i="5"/>
  <c r="P5" i="5"/>
  <c r="G6" i="5"/>
  <c r="H6" i="5"/>
  <c r="L6" i="5" s="1"/>
  <c r="J6" i="5"/>
  <c r="G7" i="5"/>
  <c r="H7" i="5"/>
  <c r="J7" i="5"/>
  <c r="L7" i="5"/>
  <c r="P7" i="5"/>
  <c r="G8" i="5"/>
  <c r="H8" i="5"/>
  <c r="L8" i="5" s="1"/>
  <c r="J8" i="5"/>
  <c r="G9" i="5"/>
  <c r="H9" i="5"/>
  <c r="J9" i="5"/>
  <c r="L9" i="5"/>
  <c r="P9" i="5"/>
  <c r="G10" i="5"/>
  <c r="H10" i="5"/>
  <c r="L10" i="5" s="1"/>
  <c r="J10" i="5"/>
  <c r="G11" i="5"/>
  <c r="H11" i="5"/>
  <c r="J11" i="5"/>
  <c r="L11" i="5"/>
  <c r="P11" i="5"/>
  <c r="G12" i="5"/>
  <c r="H12" i="5"/>
  <c r="L12" i="5" s="1"/>
  <c r="J12" i="5"/>
  <c r="G13" i="5"/>
  <c r="H13" i="5"/>
  <c r="J13" i="5"/>
  <c r="L13" i="5"/>
  <c r="P13" i="5"/>
  <c r="G14" i="5"/>
  <c r="H14" i="5"/>
  <c r="L14" i="5" s="1"/>
  <c r="J14" i="5"/>
  <c r="G15" i="5"/>
  <c r="H15" i="5"/>
  <c r="J15" i="5"/>
  <c r="L15" i="5"/>
  <c r="P15" i="5"/>
  <c r="G16" i="5"/>
  <c r="H16" i="5"/>
  <c r="L16" i="5" s="1"/>
  <c r="J16" i="5"/>
  <c r="G17" i="5"/>
  <c r="H17" i="5"/>
  <c r="J17" i="5"/>
  <c r="L17" i="5"/>
  <c r="P17" i="5"/>
  <c r="G18" i="5"/>
  <c r="H18" i="5"/>
  <c r="L18" i="5" s="1"/>
  <c r="J18" i="5"/>
  <c r="G19" i="5"/>
  <c r="H19" i="5"/>
  <c r="J19" i="5"/>
  <c r="L19" i="5"/>
  <c r="P19" i="5"/>
  <c r="G20" i="5"/>
  <c r="H20" i="5"/>
  <c r="L20" i="5" s="1"/>
  <c r="J20" i="5"/>
  <c r="G21" i="5"/>
  <c r="H21" i="5"/>
  <c r="J21" i="5"/>
  <c r="L21" i="5"/>
  <c r="P21" i="5"/>
  <c r="G22" i="5"/>
  <c r="H22" i="5"/>
  <c r="L22" i="5" s="1"/>
  <c r="J22" i="5"/>
  <c r="G23" i="5"/>
  <c r="H23" i="5"/>
  <c r="J23" i="5"/>
  <c r="L23" i="5"/>
  <c r="P23" i="5"/>
  <c r="G24" i="5"/>
  <c r="H24" i="5"/>
  <c r="L24" i="5" s="1"/>
  <c r="J24" i="5"/>
  <c r="G25" i="5"/>
  <c r="H25" i="5"/>
  <c r="J25" i="5"/>
  <c r="L25" i="5"/>
  <c r="P25" i="5"/>
  <c r="G26" i="5"/>
  <c r="H26" i="5"/>
  <c r="L26" i="5" s="1"/>
  <c r="J26" i="5"/>
  <c r="G27" i="5"/>
  <c r="H27" i="5"/>
  <c r="J27" i="5"/>
  <c r="L27" i="5"/>
  <c r="P27" i="5"/>
  <c r="G28" i="5"/>
  <c r="H28" i="5"/>
  <c r="L28" i="5" s="1"/>
  <c r="J28" i="5"/>
  <c r="G29" i="5"/>
  <c r="H29" i="5"/>
  <c r="J29" i="5"/>
  <c r="L29" i="5"/>
  <c r="G30" i="5"/>
  <c r="H30" i="5"/>
  <c r="L30" i="5" s="1"/>
  <c r="S30" i="5" s="1"/>
  <c r="J30" i="5"/>
  <c r="M30" i="5"/>
  <c r="O30" i="5"/>
  <c r="Q30" i="5"/>
  <c r="G31" i="5"/>
  <c r="H31" i="5"/>
  <c r="L31" i="5" s="1"/>
  <c r="M31" i="5" s="1"/>
  <c r="J31" i="5"/>
  <c r="G32" i="5"/>
  <c r="H32" i="5"/>
  <c r="J32" i="5"/>
  <c r="J37" i="5" s="1"/>
  <c r="J42" i="5" s="1"/>
  <c r="J47" i="5" s="1"/>
  <c r="J52" i="5" s="1"/>
  <c r="J57" i="5" s="1"/>
  <c r="J62" i="5" s="1"/>
  <c r="J67" i="5" s="1"/>
  <c r="G33" i="5"/>
  <c r="H33" i="5"/>
  <c r="J33" i="5"/>
  <c r="J38" i="5" s="1"/>
  <c r="J43" i="5" s="1"/>
  <c r="J48" i="5" s="1"/>
  <c r="J53" i="5" s="1"/>
  <c r="J58" i="5" s="1"/>
  <c r="J63" i="5" s="1"/>
  <c r="J68" i="5" s="1"/>
  <c r="G34" i="5"/>
  <c r="H34" i="5"/>
  <c r="L34" i="5" s="1"/>
  <c r="S34" i="5" s="1"/>
  <c r="J34" i="5"/>
  <c r="M34" i="5"/>
  <c r="O34" i="5"/>
  <c r="Q34" i="5"/>
  <c r="G35" i="5"/>
  <c r="H35" i="5"/>
  <c r="L35" i="5" s="1"/>
  <c r="J35" i="5"/>
  <c r="G36" i="5"/>
  <c r="H36" i="5"/>
  <c r="J36" i="5"/>
  <c r="J41" i="5" s="1"/>
  <c r="J46" i="5" s="1"/>
  <c r="J51" i="5" s="1"/>
  <c r="J56" i="5" s="1"/>
  <c r="J61" i="5" s="1"/>
  <c r="J66" i="5" s="1"/>
  <c r="G37" i="5"/>
  <c r="H37" i="5"/>
  <c r="G38" i="5"/>
  <c r="H38" i="5"/>
  <c r="G39" i="5"/>
  <c r="H39" i="5"/>
  <c r="L39" i="5" s="1"/>
  <c r="O39" i="5" s="1"/>
  <c r="J39" i="5"/>
  <c r="G40" i="5"/>
  <c r="H40" i="5"/>
  <c r="J40" i="5"/>
  <c r="J45" i="5" s="1"/>
  <c r="J50" i="5" s="1"/>
  <c r="J55" i="5" s="1"/>
  <c r="J60" i="5" s="1"/>
  <c r="J65" i="5" s="1"/>
  <c r="G41" i="5"/>
  <c r="H41" i="5"/>
  <c r="G42" i="5"/>
  <c r="H42" i="5"/>
  <c r="G43" i="5"/>
  <c r="H43" i="5"/>
  <c r="G44" i="5"/>
  <c r="H44" i="5"/>
  <c r="J44" i="5"/>
  <c r="J49" i="5" s="1"/>
  <c r="J54" i="5" s="1"/>
  <c r="J59" i="5" s="1"/>
  <c r="J64" i="5" s="1"/>
  <c r="J69" i="5" s="1"/>
  <c r="G45" i="5"/>
  <c r="H45" i="5"/>
  <c r="G46" i="5"/>
  <c r="H46" i="5"/>
  <c r="G47" i="5"/>
  <c r="H47" i="5"/>
  <c r="G48" i="5"/>
  <c r="H48" i="5"/>
  <c r="G49" i="5"/>
  <c r="H49" i="5"/>
  <c r="G50" i="5"/>
  <c r="H50" i="5"/>
  <c r="G51" i="5"/>
  <c r="H51" i="5"/>
  <c r="G52" i="5"/>
  <c r="H52" i="5"/>
  <c r="G53" i="5"/>
  <c r="H53" i="5"/>
  <c r="G54" i="5"/>
  <c r="H54" i="5"/>
  <c r="G55" i="5"/>
  <c r="H55" i="5"/>
  <c r="G56" i="5"/>
  <c r="H56" i="5"/>
  <c r="G57" i="5"/>
  <c r="H57" i="5"/>
  <c r="G58" i="5"/>
  <c r="H58" i="5"/>
  <c r="G59" i="5"/>
  <c r="H59" i="5"/>
  <c r="G60" i="5"/>
  <c r="H60" i="5"/>
  <c r="G61" i="5"/>
  <c r="H61" i="5"/>
  <c r="G62" i="5"/>
  <c r="H62" i="5"/>
  <c r="G63" i="5"/>
  <c r="H63" i="5"/>
  <c r="G64" i="5"/>
  <c r="H64" i="5"/>
  <c r="G65" i="5"/>
  <c r="H65" i="5"/>
  <c r="G66" i="5"/>
  <c r="H66" i="5"/>
  <c r="G67" i="5"/>
  <c r="H67" i="5"/>
  <c r="G68" i="5"/>
  <c r="H68" i="5"/>
  <c r="G69" i="5"/>
  <c r="H69" i="5"/>
  <c r="E4" i="4"/>
  <c r="G4" i="4" s="1"/>
  <c r="E5" i="4"/>
  <c r="G5" i="4" s="1"/>
  <c r="H5" i="4" s="1"/>
  <c r="J5" i="4"/>
  <c r="L5" i="4"/>
  <c r="N5" i="4"/>
  <c r="E6" i="4"/>
  <c r="G6" i="4" s="1"/>
  <c r="H6" i="4"/>
  <c r="J6" i="4"/>
  <c r="L6" i="4"/>
  <c r="N6" i="4"/>
  <c r="E7" i="4"/>
  <c r="G7" i="4" s="1"/>
  <c r="L7" i="4" s="1"/>
  <c r="H7" i="4"/>
  <c r="N7" i="4"/>
  <c r="E8" i="4"/>
  <c r="G8" i="4" s="1"/>
  <c r="J8" i="4" s="1"/>
  <c r="E9" i="4"/>
  <c r="G9" i="4" s="1"/>
  <c r="H9" i="4" s="1"/>
  <c r="J9" i="4"/>
  <c r="L9" i="4"/>
  <c r="N9" i="4"/>
  <c r="E10" i="4"/>
  <c r="G10" i="4" s="1"/>
  <c r="H10" i="4"/>
  <c r="J10" i="4"/>
  <c r="L10" i="4"/>
  <c r="N10" i="4"/>
  <c r="E11" i="4"/>
  <c r="G11" i="4" s="1"/>
  <c r="L11" i="4" s="1"/>
  <c r="H11" i="4"/>
  <c r="N11" i="4"/>
  <c r="E12" i="4"/>
  <c r="E25" i="4"/>
  <c r="G25" i="4"/>
  <c r="E26" i="4"/>
  <c r="G26" i="4" s="1"/>
  <c r="E27" i="4"/>
  <c r="G27" i="4"/>
  <c r="J27" i="4"/>
  <c r="L27" i="4"/>
  <c r="N27" i="4"/>
  <c r="E28" i="4"/>
  <c r="G28" i="4" s="1"/>
  <c r="H28" i="4"/>
  <c r="K28" i="4"/>
  <c r="M28" i="4"/>
  <c r="O28" i="4"/>
  <c r="E29" i="4"/>
  <c r="G29" i="4"/>
  <c r="L29" i="4" s="1"/>
  <c r="E30" i="4"/>
  <c r="G30" i="4" s="1"/>
  <c r="O30" i="4" s="1"/>
  <c r="E31" i="4"/>
  <c r="G31" i="4"/>
  <c r="J31" i="4"/>
  <c r="L31" i="4"/>
  <c r="N31" i="4"/>
  <c r="E32" i="4"/>
  <c r="E34" i="4"/>
  <c r="G34" i="4" s="1"/>
  <c r="M34" i="4" s="1"/>
  <c r="H34" i="4"/>
  <c r="O34" i="4"/>
  <c r="E35" i="4"/>
  <c r="G35" i="4"/>
  <c r="J35" i="4" s="1"/>
  <c r="L35" i="4"/>
  <c r="N35" i="4"/>
  <c r="E36" i="4"/>
  <c r="G36" i="4" s="1"/>
  <c r="H36" i="4" s="1"/>
  <c r="K36" i="4"/>
  <c r="M36" i="4"/>
  <c r="O36" i="4"/>
  <c r="E37" i="4"/>
  <c r="G37" i="4"/>
  <c r="N37" i="4" s="1"/>
  <c r="J37" i="4"/>
  <c r="E38" i="4"/>
  <c r="G38" i="4" s="1"/>
  <c r="M38" i="4" s="1"/>
  <c r="H38" i="4"/>
  <c r="O38" i="4"/>
  <c r="E39" i="4"/>
  <c r="G39" i="4"/>
  <c r="J39" i="4" s="1"/>
  <c r="L39" i="4"/>
  <c r="N39" i="4"/>
  <c r="E40" i="4"/>
  <c r="BZ10" i="22"/>
  <c r="AH34" i="22"/>
  <c r="AV34" i="22" s="1"/>
  <c r="CA10" i="22"/>
  <c r="CB10" i="22"/>
  <c r="AH15" i="22"/>
  <c r="AV15" i="22" s="1"/>
  <c r="BV15" i="22"/>
  <c r="BW15" i="22" s="1"/>
  <c r="AH16" i="22"/>
  <c r="AV16" i="22" s="1"/>
  <c r="BV16" i="22"/>
  <c r="BW16" i="22" s="1"/>
  <c r="AH17" i="22"/>
  <c r="AV17" i="22" s="1"/>
  <c r="BV17" i="22"/>
  <c r="BW17" i="22" s="1"/>
  <c r="AH18" i="22"/>
  <c r="AV18" i="22" s="1"/>
  <c r="BV18" i="22"/>
  <c r="BW18" i="22"/>
  <c r="AH19" i="22"/>
  <c r="AV19" i="22" s="1"/>
  <c r="BV19" i="22"/>
  <c r="BW19" i="22"/>
  <c r="AH20" i="22"/>
  <c r="AV20" i="22" s="1"/>
  <c r="BV20" i="22"/>
  <c r="BW20" i="22" s="1"/>
  <c r="AH21" i="22"/>
  <c r="AV21" i="22" s="1"/>
  <c r="BV21" i="22"/>
  <c r="BW21" i="22" s="1"/>
  <c r="AH22" i="22"/>
  <c r="AV22" i="22" s="1"/>
  <c r="BV22" i="22"/>
  <c r="BW22" i="22"/>
  <c r="AH23" i="22"/>
  <c r="AV23" i="22" s="1"/>
  <c r="BV23" i="22"/>
  <c r="BW23" i="22"/>
  <c r="AH24" i="22"/>
  <c r="AV24" i="22" s="1"/>
  <c r="BV24" i="22"/>
  <c r="BW24" i="22" s="1"/>
  <c r="AH25" i="22"/>
  <c r="AV25" i="22" s="1"/>
  <c r="BV25" i="22"/>
  <c r="BW25" i="22" s="1"/>
  <c r="AH26" i="22"/>
  <c r="AV26" i="22" s="1"/>
  <c r="BV26" i="22"/>
  <c r="BW26" i="22"/>
  <c r="AH27" i="22"/>
  <c r="AV27" i="22" s="1"/>
  <c r="BV27" i="22"/>
  <c r="BW27" i="22"/>
  <c r="AH28" i="22"/>
  <c r="AV28" i="22" s="1"/>
  <c r="BV28" i="22"/>
  <c r="BW28" i="22" s="1"/>
  <c r="AH29" i="22"/>
  <c r="AV29" i="22" s="1"/>
  <c r="BV29" i="22"/>
  <c r="BW29" i="22" s="1"/>
  <c r="AH30" i="22"/>
  <c r="AV30" i="22" s="1"/>
  <c r="BV30" i="22"/>
  <c r="BW30" i="22"/>
  <c r="AH31" i="22"/>
  <c r="AV31" i="22" s="1"/>
  <c r="BV31" i="22"/>
  <c r="BW31" i="22"/>
  <c r="AH32" i="22"/>
  <c r="AV32" i="22" s="1"/>
  <c r="BV32" i="22"/>
  <c r="BW32" i="22" s="1"/>
  <c r="AH33" i="22"/>
  <c r="AV33" i="22" s="1"/>
  <c r="BV33" i="22"/>
  <c r="BW33" i="22" s="1"/>
  <c r="BV34" i="22"/>
  <c r="BW34" i="22" s="1"/>
  <c r="AH35" i="22"/>
  <c r="AV35" i="22"/>
  <c r="BV35" i="22"/>
  <c r="BW35" i="22" s="1"/>
  <c r="AH36" i="22"/>
  <c r="AV36" i="22"/>
  <c r="BV36" i="22"/>
  <c r="BW36" i="22" s="1"/>
  <c r="AH37" i="22"/>
  <c r="AV37" i="22" s="1"/>
  <c r="BV37" i="22"/>
  <c r="BW37" i="22" s="1"/>
  <c r="AH38" i="22"/>
  <c r="AV38" i="22" s="1"/>
  <c r="BV38" i="22"/>
  <c r="BW38" i="22" s="1"/>
  <c r="AH39" i="22"/>
  <c r="AV39" i="22"/>
  <c r="BV39" i="22"/>
  <c r="BW39" i="22" s="1"/>
  <c r="AH40" i="22"/>
  <c r="AV40" i="22"/>
  <c r="BV40" i="22"/>
  <c r="BW40" i="22" s="1"/>
  <c r="AH41" i="22"/>
  <c r="AV41" i="22" s="1"/>
  <c r="BV41" i="22"/>
  <c r="BW41" i="22" s="1"/>
  <c r="AH42" i="22"/>
  <c r="AV42" i="22" s="1"/>
  <c r="BV42" i="22"/>
  <c r="BW42" i="22" s="1"/>
  <c r="AH43" i="22"/>
  <c r="AV43" i="22"/>
  <c r="BV43" i="22"/>
  <c r="BW43" i="22" s="1"/>
  <c r="AH44" i="22"/>
  <c r="AV44" i="22"/>
  <c r="BV44" i="22"/>
  <c r="BW44" i="22" s="1"/>
  <c r="AH45" i="22"/>
  <c r="AV45" i="22" s="1"/>
  <c r="BV45" i="22"/>
  <c r="BW45" i="22" s="1"/>
  <c r="AH46" i="22"/>
  <c r="AV46" i="22" s="1"/>
  <c r="BV46" i="22"/>
  <c r="BW46" i="22" s="1"/>
  <c r="AH47" i="22"/>
  <c r="AV47" i="22"/>
  <c r="BV47" i="22"/>
  <c r="BW47" i="22" s="1"/>
  <c r="AH48" i="22"/>
  <c r="AV48" i="22"/>
  <c r="BV48" i="22"/>
  <c r="BW48" i="22" s="1"/>
  <c r="AH49" i="22"/>
  <c r="AV49" i="22" s="1"/>
  <c r="BV49" i="22"/>
  <c r="BW49" i="22" s="1"/>
  <c r="AH50" i="22"/>
  <c r="AV50" i="22" s="1"/>
  <c r="BV50" i="22"/>
  <c r="BW50" i="22" s="1"/>
  <c r="AH51" i="22"/>
  <c r="AV51" i="22"/>
  <c r="BV51" i="22"/>
  <c r="BW51" i="22" s="1"/>
  <c r="AH52" i="22"/>
  <c r="AV52" i="22"/>
  <c r="BV52" i="22"/>
  <c r="BW52" i="22" s="1"/>
  <c r="AH53" i="22"/>
  <c r="AV53" i="22"/>
  <c r="BV53" i="22"/>
  <c r="BW53" i="22" s="1"/>
  <c r="AH54" i="22"/>
  <c r="AV54" i="22"/>
  <c r="BV54" i="22"/>
  <c r="BW54" i="22" s="1"/>
  <c r="AH55" i="22"/>
  <c r="AV55" i="22"/>
  <c r="BV55" i="22"/>
  <c r="BW55" i="22" s="1"/>
  <c r="AH56" i="22"/>
  <c r="AV56" i="22"/>
  <c r="BV56" i="22"/>
  <c r="BW56" i="22" s="1"/>
  <c r="AV57" i="22" l="1"/>
  <c r="M28" i="5"/>
  <c r="Q28" i="5"/>
  <c r="P28" i="5"/>
  <c r="N28" i="5"/>
  <c r="S28" i="5"/>
  <c r="T28" i="5"/>
  <c r="O28" i="5"/>
  <c r="R28" i="5"/>
  <c r="M26" i="5"/>
  <c r="Q26" i="5"/>
  <c r="O26" i="5"/>
  <c r="S26" i="5"/>
  <c r="R26" i="5"/>
  <c r="N26" i="5"/>
  <c r="P26" i="5"/>
  <c r="T26" i="5"/>
  <c r="M24" i="5"/>
  <c r="Q24" i="5"/>
  <c r="O24" i="5"/>
  <c r="S24" i="5"/>
  <c r="R24" i="5"/>
  <c r="N24" i="5"/>
  <c r="P24" i="5"/>
  <c r="T24" i="5"/>
  <c r="M22" i="5"/>
  <c r="Q22" i="5"/>
  <c r="O22" i="5"/>
  <c r="S22" i="5"/>
  <c r="R22" i="5"/>
  <c r="N22" i="5"/>
  <c r="P22" i="5"/>
  <c r="T22" i="5"/>
  <c r="M20" i="5"/>
  <c r="Q20" i="5"/>
  <c r="O20" i="5"/>
  <c r="S20" i="5"/>
  <c r="R20" i="5"/>
  <c r="N20" i="5"/>
  <c r="P20" i="5"/>
  <c r="T20" i="5"/>
  <c r="M18" i="5"/>
  <c r="Q18" i="5"/>
  <c r="O18" i="5"/>
  <c r="S18" i="5"/>
  <c r="R18" i="5"/>
  <c r="N18" i="5"/>
  <c r="P18" i="5"/>
  <c r="T18" i="5"/>
  <c r="M16" i="5"/>
  <c r="Q16" i="5"/>
  <c r="O16" i="5"/>
  <c r="S16" i="5"/>
  <c r="R16" i="5"/>
  <c r="N16" i="5"/>
  <c r="P16" i="5"/>
  <c r="T16" i="5"/>
  <c r="M14" i="5"/>
  <c r="Q14" i="5"/>
  <c r="O14" i="5"/>
  <c r="S14" i="5"/>
  <c r="R14" i="5"/>
  <c r="N14" i="5"/>
  <c r="P14" i="5"/>
  <c r="T14" i="5"/>
  <c r="M12" i="5"/>
  <c r="Q12" i="5"/>
  <c r="O12" i="5"/>
  <c r="S12" i="5"/>
  <c r="R12" i="5"/>
  <c r="N12" i="5"/>
  <c r="P12" i="5"/>
  <c r="T12" i="5"/>
  <c r="M10" i="5"/>
  <c r="Q10" i="5"/>
  <c r="O10" i="5"/>
  <c r="S10" i="5"/>
  <c r="R10" i="5"/>
  <c r="N10" i="5"/>
  <c r="P10" i="5"/>
  <c r="T10" i="5"/>
  <c r="M8" i="5"/>
  <c r="Q8" i="5"/>
  <c r="O8" i="5"/>
  <c r="S8" i="5"/>
  <c r="R8" i="5"/>
  <c r="N8" i="5"/>
  <c r="P8" i="5"/>
  <c r="T8" i="5"/>
  <c r="M6" i="5"/>
  <c r="Q6" i="5"/>
  <c r="O6" i="5"/>
  <c r="S6" i="5"/>
  <c r="R6" i="5"/>
  <c r="N6" i="5"/>
  <c r="P6" i="5"/>
  <c r="T6" i="5"/>
  <c r="M4" i="5"/>
  <c r="Q4" i="5"/>
  <c r="O4" i="5"/>
  <c r="S4" i="5"/>
  <c r="R4" i="5"/>
  <c r="N4" i="5"/>
  <c r="P4" i="5"/>
  <c r="T4" i="5"/>
  <c r="M107" i="6"/>
  <c r="Q107" i="6"/>
  <c r="O107" i="6"/>
  <c r="S107" i="6"/>
  <c r="R107" i="6"/>
  <c r="N107" i="6"/>
  <c r="P107" i="6"/>
  <c r="T107" i="6"/>
  <c r="M105" i="6"/>
  <c r="Q105" i="6"/>
  <c r="O105" i="6"/>
  <c r="S105" i="6"/>
  <c r="R105" i="6"/>
  <c r="N105" i="6"/>
  <c r="P105" i="6"/>
  <c r="T105" i="6"/>
  <c r="M103" i="6"/>
  <c r="Q103" i="6"/>
  <c r="O103" i="6"/>
  <c r="S103" i="6"/>
  <c r="R103" i="6"/>
  <c r="N103" i="6"/>
  <c r="P103" i="6"/>
  <c r="T103" i="6"/>
  <c r="M101" i="6"/>
  <c r="Q101" i="6"/>
  <c r="O101" i="6"/>
  <c r="S101" i="6"/>
  <c r="R101" i="6"/>
  <c r="N101" i="6"/>
  <c r="P101" i="6"/>
  <c r="T101" i="6"/>
  <c r="M99" i="6"/>
  <c r="Q99" i="6"/>
  <c r="O99" i="6"/>
  <c r="S99" i="6"/>
  <c r="R99" i="6"/>
  <c r="N99" i="6"/>
  <c r="P99" i="6"/>
  <c r="T99" i="6"/>
  <c r="BW57" i="22"/>
  <c r="BF2" i="22" s="1"/>
  <c r="I26" i="4"/>
  <c r="J26" i="4"/>
  <c r="N26" i="4"/>
  <c r="L26" i="4"/>
  <c r="G12" i="4"/>
  <c r="E13" i="4"/>
  <c r="K4" i="4"/>
  <c r="O4" i="4"/>
  <c r="I4" i="4"/>
  <c r="M4" i="4"/>
  <c r="L67" i="5"/>
  <c r="L63" i="5"/>
  <c r="L59" i="5"/>
  <c r="L55" i="5"/>
  <c r="L47" i="5"/>
  <c r="N35" i="5"/>
  <c r="R35" i="5"/>
  <c r="P35" i="5"/>
  <c r="T35" i="5"/>
  <c r="M29" i="5"/>
  <c r="N29" i="5"/>
  <c r="R29" i="5"/>
  <c r="P29" i="5"/>
  <c r="T29" i="5"/>
  <c r="M91" i="6"/>
  <c r="Q91" i="6"/>
  <c r="O91" i="6"/>
  <c r="S91" i="6"/>
  <c r="R91" i="6"/>
  <c r="N91" i="6"/>
  <c r="P91" i="6"/>
  <c r="L52" i="5"/>
  <c r="L48" i="5"/>
  <c r="L44" i="5"/>
  <c r="L40" i="5"/>
  <c r="L36" i="5"/>
  <c r="O35" i="5"/>
  <c r="L32" i="5"/>
  <c r="O31" i="5"/>
  <c r="S29" i="5"/>
  <c r="M27" i="5"/>
  <c r="Q27" i="5"/>
  <c r="O27" i="5"/>
  <c r="S27" i="5"/>
  <c r="R27" i="5"/>
  <c r="N27" i="5"/>
  <c r="M25" i="5"/>
  <c r="Q25" i="5"/>
  <c r="O25" i="5"/>
  <c r="S25" i="5"/>
  <c r="R25" i="5"/>
  <c r="N25" i="5"/>
  <c r="M23" i="5"/>
  <c r="Q23" i="5"/>
  <c r="O23" i="5"/>
  <c r="S23" i="5"/>
  <c r="R23" i="5"/>
  <c r="N23" i="5"/>
  <c r="M21" i="5"/>
  <c r="Q21" i="5"/>
  <c r="O21" i="5"/>
  <c r="S21" i="5"/>
  <c r="R21" i="5"/>
  <c r="N21" i="5"/>
  <c r="M19" i="5"/>
  <c r="Q19" i="5"/>
  <c r="O19" i="5"/>
  <c r="S19" i="5"/>
  <c r="R19" i="5"/>
  <c r="N19" i="5"/>
  <c r="M17" i="5"/>
  <c r="Q17" i="5"/>
  <c r="O17" i="5"/>
  <c r="S17" i="5"/>
  <c r="R17" i="5"/>
  <c r="N17" i="5"/>
  <c r="M15" i="5"/>
  <c r="Q15" i="5"/>
  <c r="O15" i="5"/>
  <c r="S15" i="5"/>
  <c r="R15" i="5"/>
  <c r="N15" i="5"/>
  <c r="M13" i="5"/>
  <c r="Q13" i="5"/>
  <c r="O13" i="5"/>
  <c r="S13" i="5"/>
  <c r="R13" i="5"/>
  <c r="N13" i="5"/>
  <c r="M11" i="5"/>
  <c r="Q11" i="5"/>
  <c r="O11" i="5"/>
  <c r="S11" i="5"/>
  <c r="R11" i="5"/>
  <c r="N11" i="5"/>
  <c r="M9" i="5"/>
  <c r="Q9" i="5"/>
  <c r="O9" i="5"/>
  <c r="S9" i="5"/>
  <c r="R9" i="5"/>
  <c r="N9" i="5"/>
  <c r="M7" i="5"/>
  <c r="Q7" i="5"/>
  <c r="O7" i="5"/>
  <c r="S7" i="5"/>
  <c r="R7" i="5"/>
  <c r="N7" i="5"/>
  <c r="M5" i="5"/>
  <c r="Q5" i="5"/>
  <c r="O5" i="5"/>
  <c r="S5" i="5"/>
  <c r="R5" i="5"/>
  <c r="N5" i="5"/>
  <c r="M108" i="6"/>
  <c r="Q108" i="6"/>
  <c r="O108" i="6"/>
  <c r="S108" i="6"/>
  <c r="R108" i="6"/>
  <c r="N108" i="6"/>
  <c r="M106" i="6"/>
  <c r="Q106" i="6"/>
  <c r="O106" i="6"/>
  <c r="S106" i="6"/>
  <c r="R106" i="6"/>
  <c r="N106" i="6"/>
  <c r="M104" i="6"/>
  <c r="Q104" i="6"/>
  <c r="O104" i="6"/>
  <c r="S104" i="6"/>
  <c r="R104" i="6"/>
  <c r="N104" i="6"/>
  <c r="M102" i="6"/>
  <c r="Q102" i="6"/>
  <c r="O102" i="6"/>
  <c r="S102" i="6"/>
  <c r="R102" i="6"/>
  <c r="N102" i="6"/>
  <c r="M100" i="6"/>
  <c r="Q100" i="6"/>
  <c r="O100" i="6"/>
  <c r="S100" i="6"/>
  <c r="R100" i="6"/>
  <c r="N100" i="6"/>
  <c r="M98" i="6"/>
  <c r="Q98" i="6"/>
  <c r="O98" i="6"/>
  <c r="S98" i="6"/>
  <c r="R98" i="6"/>
  <c r="N98" i="6"/>
  <c r="M94" i="6"/>
  <c r="Q94" i="6"/>
  <c r="O94" i="6"/>
  <c r="S94" i="6"/>
  <c r="R94" i="6"/>
  <c r="N94" i="6"/>
  <c r="P94" i="6"/>
  <c r="M90" i="6"/>
  <c r="Q90" i="6"/>
  <c r="O90" i="6"/>
  <c r="S90" i="6"/>
  <c r="R90" i="6"/>
  <c r="N90" i="6"/>
  <c r="P90" i="6"/>
  <c r="L4" i="16"/>
  <c r="P4" i="16" s="1"/>
  <c r="L5" i="16"/>
  <c r="L7" i="16"/>
  <c r="L11" i="16"/>
  <c r="L8" i="16"/>
  <c r="L9" i="16"/>
  <c r="L6" i="16"/>
  <c r="P6" i="16" s="1"/>
  <c r="L10" i="16"/>
  <c r="J24" i="6"/>
  <c r="I30" i="4"/>
  <c r="J30" i="4"/>
  <c r="N30" i="4"/>
  <c r="L30" i="4"/>
  <c r="I25" i="4"/>
  <c r="K25" i="4"/>
  <c r="O25" i="4"/>
  <c r="H25" i="4"/>
  <c r="M25" i="4"/>
  <c r="N8" i="4"/>
  <c r="L51" i="5"/>
  <c r="N39" i="5"/>
  <c r="R39" i="5"/>
  <c r="P39" i="5"/>
  <c r="T39" i="5"/>
  <c r="Q35" i="5"/>
  <c r="Q31" i="5"/>
  <c r="M87" i="6"/>
  <c r="Q87" i="6"/>
  <c r="O87" i="6"/>
  <c r="S87" i="6"/>
  <c r="R87" i="6"/>
  <c r="N87" i="6"/>
  <c r="P87" i="6"/>
  <c r="G32" i="4"/>
  <c r="E33" i="4"/>
  <c r="G33" i="4" s="1"/>
  <c r="I31" i="4"/>
  <c r="H31" i="4"/>
  <c r="M31" i="4"/>
  <c r="K31" i="4"/>
  <c r="O31" i="4"/>
  <c r="K30" i="4"/>
  <c r="I28" i="4"/>
  <c r="L28" i="4"/>
  <c r="J28" i="4"/>
  <c r="N28" i="4"/>
  <c r="I27" i="4"/>
  <c r="H27" i="4"/>
  <c r="M27" i="4"/>
  <c r="K27" i="4"/>
  <c r="O27" i="4"/>
  <c r="K26" i="4"/>
  <c r="L25" i="4"/>
  <c r="K10" i="4"/>
  <c r="O10" i="4"/>
  <c r="I10" i="4"/>
  <c r="M10" i="4"/>
  <c r="K6" i="4"/>
  <c r="O6" i="4"/>
  <c r="I6" i="4"/>
  <c r="M6" i="4"/>
  <c r="J4" i="4"/>
  <c r="L69" i="5"/>
  <c r="L65" i="5"/>
  <c r="L61" i="5"/>
  <c r="L57" i="5"/>
  <c r="L53" i="5"/>
  <c r="L49" i="5"/>
  <c r="L45" i="5"/>
  <c r="L41" i="5"/>
  <c r="M39" i="5"/>
  <c r="L37" i="5"/>
  <c r="M35" i="5"/>
  <c r="L33" i="5"/>
  <c r="Q29" i="5"/>
  <c r="M97" i="6"/>
  <c r="Q97" i="6"/>
  <c r="O97" i="6"/>
  <c r="S97" i="6"/>
  <c r="R97" i="6"/>
  <c r="N97" i="6"/>
  <c r="P97" i="6"/>
  <c r="M93" i="6"/>
  <c r="Q93" i="6"/>
  <c r="O93" i="6"/>
  <c r="S93" i="6"/>
  <c r="R93" i="6"/>
  <c r="N93" i="6"/>
  <c r="P93" i="6"/>
  <c r="M89" i="6"/>
  <c r="Q89" i="6"/>
  <c r="O89" i="6"/>
  <c r="S89" i="6"/>
  <c r="R89" i="6"/>
  <c r="N89" i="6"/>
  <c r="P89" i="6"/>
  <c r="I29" i="4"/>
  <c r="K29" i="4"/>
  <c r="O29" i="4"/>
  <c r="H29" i="4"/>
  <c r="M29" i="4"/>
  <c r="O26" i="4"/>
  <c r="K8" i="4"/>
  <c r="O8" i="4"/>
  <c r="I8" i="4"/>
  <c r="M8" i="4"/>
  <c r="N4" i="4"/>
  <c r="L43" i="5"/>
  <c r="Q39" i="5"/>
  <c r="N31" i="5"/>
  <c r="R31" i="5"/>
  <c r="P31" i="5"/>
  <c r="T31" i="5"/>
  <c r="M95" i="6"/>
  <c r="Q95" i="6"/>
  <c r="O95" i="6"/>
  <c r="S95" i="6"/>
  <c r="R95" i="6"/>
  <c r="N95" i="6"/>
  <c r="P95" i="6"/>
  <c r="I38" i="4"/>
  <c r="J38" i="4"/>
  <c r="N38" i="4"/>
  <c r="L38" i="4"/>
  <c r="I37" i="4"/>
  <c r="K37" i="4"/>
  <c r="O37" i="4"/>
  <c r="H37" i="4"/>
  <c r="M37" i="4"/>
  <c r="I34" i="4"/>
  <c r="J34" i="4"/>
  <c r="N34" i="4"/>
  <c r="L34" i="4"/>
  <c r="M30" i="4"/>
  <c r="N29" i="4"/>
  <c r="M26" i="4"/>
  <c r="N25" i="4"/>
  <c r="I11" i="4"/>
  <c r="M11" i="4"/>
  <c r="K11" i="4"/>
  <c r="O11" i="4"/>
  <c r="L8" i="4"/>
  <c r="I7" i="4"/>
  <c r="M7" i="4"/>
  <c r="K7" i="4"/>
  <c r="O7" i="4"/>
  <c r="L4" i="4"/>
  <c r="L68" i="5"/>
  <c r="L64" i="5"/>
  <c r="L60" i="5"/>
  <c r="L56" i="5"/>
  <c r="G40" i="4"/>
  <c r="E41" i="4"/>
  <c r="I39" i="4"/>
  <c r="H39" i="4"/>
  <c r="M39" i="4"/>
  <c r="K39" i="4"/>
  <c r="O39" i="4"/>
  <c r="K38" i="4"/>
  <c r="L37" i="4"/>
  <c r="I36" i="4"/>
  <c r="L36" i="4"/>
  <c r="J36" i="4"/>
  <c r="N36" i="4"/>
  <c r="I35" i="4"/>
  <c r="H35" i="4"/>
  <c r="M35" i="4"/>
  <c r="K35" i="4"/>
  <c r="O35" i="4"/>
  <c r="K34" i="4"/>
  <c r="H30" i="4"/>
  <c r="J29" i="4"/>
  <c r="H26" i="4"/>
  <c r="J25" i="4"/>
  <c r="J11" i="4"/>
  <c r="I9" i="4"/>
  <c r="M9" i="4"/>
  <c r="K9" i="4"/>
  <c r="O9" i="4"/>
  <c r="H8" i="4"/>
  <c r="J7" i="4"/>
  <c r="I5" i="4"/>
  <c r="M5" i="4"/>
  <c r="K5" i="4"/>
  <c r="O5" i="4"/>
  <c r="H4" i="4"/>
  <c r="L66" i="5"/>
  <c r="L62" i="5"/>
  <c r="L58" i="5"/>
  <c r="L54" i="5"/>
  <c r="L50" i="5"/>
  <c r="L46" i="5"/>
  <c r="L42" i="5"/>
  <c r="S39" i="5"/>
  <c r="L38" i="5"/>
  <c r="S35" i="5"/>
  <c r="N34" i="5"/>
  <c r="R34" i="5"/>
  <c r="P34" i="5"/>
  <c r="T34" i="5"/>
  <c r="S31" i="5"/>
  <c r="N30" i="5"/>
  <c r="R30" i="5"/>
  <c r="P30" i="5"/>
  <c r="T30" i="5"/>
  <c r="O29" i="5"/>
  <c r="T27" i="5"/>
  <c r="T25" i="5"/>
  <c r="T23" i="5"/>
  <c r="T21" i="5"/>
  <c r="T19" i="5"/>
  <c r="T17" i="5"/>
  <c r="T15" i="5"/>
  <c r="T13" i="5"/>
  <c r="T11" i="5"/>
  <c r="T9" i="5"/>
  <c r="T7" i="5"/>
  <c r="T5" i="5"/>
  <c r="T108" i="6"/>
  <c r="T106" i="6"/>
  <c r="T104" i="6"/>
  <c r="T102" i="6"/>
  <c r="T100" i="6"/>
  <c r="T98" i="6"/>
  <c r="M96" i="6"/>
  <c r="Q96" i="6"/>
  <c r="O96" i="6"/>
  <c r="S96" i="6"/>
  <c r="R96" i="6"/>
  <c r="N96" i="6"/>
  <c r="P96" i="6"/>
  <c r="T95" i="6"/>
  <c r="M92" i="6"/>
  <c r="Q92" i="6"/>
  <c r="O92" i="6"/>
  <c r="S92" i="6"/>
  <c r="R92" i="6"/>
  <c r="N92" i="6"/>
  <c r="P92" i="6"/>
  <c r="T91" i="6"/>
  <c r="M88" i="6"/>
  <c r="Q88" i="6"/>
  <c r="O88" i="6"/>
  <c r="S88" i="6"/>
  <c r="R88" i="6"/>
  <c r="N88" i="6"/>
  <c r="P88" i="6"/>
  <c r="T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M57" i="6"/>
  <c r="Q57" i="6"/>
  <c r="N57" i="6"/>
  <c r="R57" i="6"/>
  <c r="O57" i="6"/>
  <c r="S57" i="6"/>
  <c r="T56" i="6"/>
  <c r="M55" i="6"/>
  <c r="Q55" i="6"/>
  <c r="N55" i="6"/>
  <c r="R55" i="6"/>
  <c r="O55" i="6"/>
  <c r="S55" i="6"/>
  <c r="T54" i="6"/>
  <c r="M53" i="6"/>
  <c r="Q53" i="6"/>
  <c r="N53" i="6"/>
  <c r="R53" i="6"/>
  <c r="O53" i="6"/>
  <c r="S53" i="6"/>
  <c r="T52" i="6"/>
  <c r="M51" i="6"/>
  <c r="Q51" i="6"/>
  <c r="N51" i="6"/>
  <c r="R51" i="6"/>
  <c r="O51" i="6"/>
  <c r="S51" i="6"/>
  <c r="T50" i="6"/>
  <c r="M49" i="6"/>
  <c r="Q49" i="6"/>
  <c r="N49" i="6"/>
  <c r="R49" i="6"/>
  <c r="O49" i="6"/>
  <c r="S49" i="6"/>
  <c r="T48" i="6"/>
  <c r="M47" i="6"/>
  <c r="Q47" i="6"/>
  <c r="N47" i="6"/>
  <c r="R47" i="6"/>
  <c r="O47" i="6"/>
  <c r="S47" i="6"/>
  <c r="T46" i="6"/>
  <c r="M45" i="6"/>
  <c r="Q45" i="6"/>
  <c r="N45" i="6"/>
  <c r="R45" i="6"/>
  <c r="O45" i="6"/>
  <c r="S45" i="6"/>
  <c r="T44" i="6"/>
  <c r="M43" i="6"/>
  <c r="Q43" i="6"/>
  <c r="N43" i="6"/>
  <c r="R43" i="6"/>
  <c r="O43" i="6"/>
  <c r="S43" i="6"/>
  <c r="T42" i="6"/>
  <c r="M41" i="6"/>
  <c r="Q41" i="6"/>
  <c r="N41" i="6"/>
  <c r="R41" i="6"/>
  <c r="O41" i="6"/>
  <c r="S41" i="6"/>
  <c r="T40" i="6"/>
  <c r="M39" i="6"/>
  <c r="Q39" i="6"/>
  <c r="N39" i="6"/>
  <c r="R39" i="6"/>
  <c r="O39" i="6"/>
  <c r="S39" i="6"/>
  <c r="T38" i="6"/>
  <c r="M37" i="6"/>
  <c r="Q37" i="6"/>
  <c r="N37" i="6"/>
  <c r="R37" i="6"/>
  <c r="O37" i="6"/>
  <c r="S37" i="6"/>
  <c r="T36" i="6"/>
  <c r="M35" i="6"/>
  <c r="Q35" i="6"/>
  <c r="N35" i="6"/>
  <c r="R35" i="6"/>
  <c r="O35" i="6"/>
  <c r="S35" i="6"/>
  <c r="T34" i="6"/>
  <c r="M33" i="6"/>
  <c r="Q33" i="6"/>
  <c r="N33" i="6"/>
  <c r="R33" i="6"/>
  <c r="O33" i="6"/>
  <c r="S33" i="6"/>
  <c r="T32" i="6"/>
  <c r="M31" i="6"/>
  <c r="Q31" i="6"/>
  <c r="N31" i="6"/>
  <c r="R31" i="6"/>
  <c r="O31" i="6"/>
  <c r="S31" i="6"/>
  <c r="T30" i="6"/>
  <c r="M29" i="6"/>
  <c r="Q29" i="6"/>
  <c r="N29" i="6"/>
  <c r="R29" i="6"/>
  <c r="O29" i="6"/>
  <c r="S29" i="6"/>
  <c r="T28" i="6"/>
  <c r="M27" i="6"/>
  <c r="Q27" i="6"/>
  <c r="N27" i="6"/>
  <c r="R27" i="6"/>
  <c r="O27" i="6"/>
  <c r="S27" i="6"/>
  <c r="T26" i="6"/>
  <c r="L21" i="6"/>
  <c r="O179" i="7"/>
  <c r="S179" i="7"/>
  <c r="P179" i="7"/>
  <c r="T179" i="7"/>
  <c r="R179" i="7"/>
  <c r="M179" i="7"/>
  <c r="N179" i="7"/>
  <c r="O172" i="7"/>
  <c r="S172" i="7"/>
  <c r="P172" i="7"/>
  <c r="T172" i="7"/>
  <c r="M172" i="7"/>
  <c r="N172" i="7"/>
  <c r="Q172" i="7"/>
  <c r="O143" i="7"/>
  <c r="S143" i="7"/>
  <c r="P143" i="7"/>
  <c r="T143" i="7"/>
  <c r="R143" i="7"/>
  <c r="M143" i="7"/>
  <c r="N143" i="7"/>
  <c r="O109" i="7"/>
  <c r="S109" i="7"/>
  <c r="M109" i="7"/>
  <c r="Q109" i="7"/>
  <c r="P109" i="7"/>
  <c r="R109" i="7"/>
  <c r="N109" i="7"/>
  <c r="T109" i="7"/>
  <c r="M61" i="7"/>
  <c r="Q61" i="7"/>
  <c r="P61" i="7"/>
  <c r="R61" i="7"/>
  <c r="N61" i="7"/>
  <c r="S61" i="7"/>
  <c r="O61" i="7"/>
  <c r="T61" i="7"/>
  <c r="M37" i="8"/>
  <c r="Q37" i="8"/>
  <c r="O37" i="8"/>
  <c r="S37" i="8"/>
  <c r="T37" i="8"/>
  <c r="N37" i="8"/>
  <c r="R37" i="8"/>
  <c r="P37" i="8"/>
  <c r="P25" i="6"/>
  <c r="Q25" i="6"/>
  <c r="M25" i="6"/>
  <c r="R25" i="6"/>
  <c r="N25" i="6"/>
  <c r="S25" i="6"/>
  <c r="O10" i="6"/>
  <c r="S10" i="6"/>
  <c r="P10" i="6"/>
  <c r="T10" i="6"/>
  <c r="R10" i="6"/>
  <c r="M10" i="6"/>
  <c r="N10" i="6"/>
  <c r="L166" i="7"/>
  <c r="H168" i="7"/>
  <c r="L168" i="7" s="1"/>
  <c r="H171" i="7"/>
  <c r="L171" i="7" s="1"/>
  <c r="H170" i="7"/>
  <c r="L170" i="7" s="1"/>
  <c r="H173" i="7"/>
  <c r="H167" i="7"/>
  <c r="L167" i="7" s="1"/>
  <c r="H169" i="7"/>
  <c r="L169" i="7" s="1"/>
  <c r="O136" i="7"/>
  <c r="S136" i="7"/>
  <c r="P136" i="7"/>
  <c r="T136" i="7"/>
  <c r="M136" i="7"/>
  <c r="N136" i="7"/>
  <c r="Q136" i="7"/>
  <c r="O126" i="7"/>
  <c r="S126" i="7"/>
  <c r="M126" i="7"/>
  <c r="Q126" i="7"/>
  <c r="R126" i="7"/>
  <c r="T126" i="7"/>
  <c r="N126" i="7"/>
  <c r="P126" i="7"/>
  <c r="O107" i="7"/>
  <c r="S107" i="7"/>
  <c r="M107" i="7"/>
  <c r="Q107" i="7"/>
  <c r="N107" i="7"/>
  <c r="P107" i="7"/>
  <c r="R107" i="7"/>
  <c r="T107" i="7"/>
  <c r="M86" i="6"/>
  <c r="Q86" i="6"/>
  <c r="O86" i="6"/>
  <c r="S86" i="6"/>
  <c r="M85" i="6"/>
  <c r="Q85" i="6"/>
  <c r="O85" i="6"/>
  <c r="S85" i="6"/>
  <c r="M84" i="6"/>
  <c r="Q84" i="6"/>
  <c r="O84" i="6"/>
  <c r="S84" i="6"/>
  <c r="M83" i="6"/>
  <c r="Q83" i="6"/>
  <c r="O83" i="6"/>
  <c r="S83" i="6"/>
  <c r="M82" i="6"/>
  <c r="Q82" i="6"/>
  <c r="O82" i="6"/>
  <c r="S82" i="6"/>
  <c r="M81" i="6"/>
  <c r="Q81" i="6"/>
  <c r="O81" i="6"/>
  <c r="S81" i="6"/>
  <c r="M80" i="6"/>
  <c r="Q80" i="6"/>
  <c r="O80" i="6"/>
  <c r="S80" i="6"/>
  <c r="M79" i="6"/>
  <c r="Q79" i="6"/>
  <c r="O79" i="6"/>
  <c r="S79" i="6"/>
  <c r="M78" i="6"/>
  <c r="Q78" i="6"/>
  <c r="O78" i="6"/>
  <c r="S78" i="6"/>
  <c r="M77" i="6"/>
  <c r="Q77" i="6"/>
  <c r="O77" i="6"/>
  <c r="S77" i="6"/>
  <c r="M76" i="6"/>
  <c r="Q76" i="6"/>
  <c r="O76" i="6"/>
  <c r="S76" i="6"/>
  <c r="M75" i="6"/>
  <c r="Q75" i="6"/>
  <c r="O75" i="6"/>
  <c r="S75" i="6"/>
  <c r="M74" i="6"/>
  <c r="Q74" i="6"/>
  <c r="O74" i="6"/>
  <c r="S74" i="6"/>
  <c r="M73" i="6"/>
  <c r="Q73" i="6"/>
  <c r="O73" i="6"/>
  <c r="S73" i="6"/>
  <c r="M72" i="6"/>
  <c r="Q72" i="6"/>
  <c r="O72" i="6"/>
  <c r="S72" i="6"/>
  <c r="M71" i="6"/>
  <c r="Q71" i="6"/>
  <c r="O71" i="6"/>
  <c r="S71" i="6"/>
  <c r="M70" i="6"/>
  <c r="Q70" i="6"/>
  <c r="O70" i="6"/>
  <c r="S70" i="6"/>
  <c r="M69" i="6"/>
  <c r="Q69" i="6"/>
  <c r="O69" i="6"/>
  <c r="S69" i="6"/>
  <c r="M68" i="6"/>
  <c r="Q68" i="6"/>
  <c r="O68" i="6"/>
  <c r="S68" i="6"/>
  <c r="M67" i="6"/>
  <c r="Q67" i="6"/>
  <c r="O67" i="6"/>
  <c r="S67" i="6"/>
  <c r="M66" i="6"/>
  <c r="Q66" i="6"/>
  <c r="O66" i="6"/>
  <c r="S66" i="6"/>
  <c r="M65" i="6"/>
  <c r="Q65" i="6"/>
  <c r="O65" i="6"/>
  <c r="S65" i="6"/>
  <c r="M64" i="6"/>
  <c r="Q64" i="6"/>
  <c r="O64" i="6"/>
  <c r="S64" i="6"/>
  <c r="M63" i="6"/>
  <c r="Q63" i="6"/>
  <c r="O63" i="6"/>
  <c r="S63" i="6"/>
  <c r="M62" i="6"/>
  <c r="Q62" i="6"/>
  <c r="O62" i="6"/>
  <c r="S62" i="6"/>
  <c r="M61" i="6"/>
  <c r="Q61" i="6"/>
  <c r="O61" i="6"/>
  <c r="S61" i="6"/>
  <c r="M60" i="6"/>
  <c r="Q60" i="6"/>
  <c r="O60" i="6"/>
  <c r="S60" i="6"/>
  <c r="M59" i="6"/>
  <c r="Q59" i="6"/>
  <c r="O59" i="6"/>
  <c r="S59" i="6"/>
  <c r="M58" i="6"/>
  <c r="Q58" i="6"/>
  <c r="O58" i="6"/>
  <c r="S58" i="6"/>
  <c r="M56" i="6"/>
  <c r="Q56" i="6"/>
  <c r="N56" i="6"/>
  <c r="R56" i="6"/>
  <c r="O56" i="6"/>
  <c r="S56" i="6"/>
  <c r="M54" i="6"/>
  <c r="Q54" i="6"/>
  <c r="N54" i="6"/>
  <c r="R54" i="6"/>
  <c r="O54" i="6"/>
  <c r="S54" i="6"/>
  <c r="M52" i="6"/>
  <c r="Q52" i="6"/>
  <c r="N52" i="6"/>
  <c r="R52" i="6"/>
  <c r="O52" i="6"/>
  <c r="S52" i="6"/>
  <c r="M50" i="6"/>
  <c r="Q50" i="6"/>
  <c r="N50" i="6"/>
  <c r="R50" i="6"/>
  <c r="O50" i="6"/>
  <c r="S50" i="6"/>
  <c r="M48" i="6"/>
  <c r="Q48" i="6"/>
  <c r="N48" i="6"/>
  <c r="R48" i="6"/>
  <c r="O48" i="6"/>
  <c r="S48" i="6"/>
  <c r="M46" i="6"/>
  <c r="Q46" i="6"/>
  <c r="N46" i="6"/>
  <c r="R46" i="6"/>
  <c r="O46" i="6"/>
  <c r="S46" i="6"/>
  <c r="M44" i="6"/>
  <c r="Q44" i="6"/>
  <c r="N44" i="6"/>
  <c r="R44" i="6"/>
  <c r="O44" i="6"/>
  <c r="S44" i="6"/>
  <c r="M42" i="6"/>
  <c r="Q42" i="6"/>
  <c r="N42" i="6"/>
  <c r="R42" i="6"/>
  <c r="O42" i="6"/>
  <c r="S42" i="6"/>
  <c r="M40" i="6"/>
  <c r="Q40" i="6"/>
  <c r="N40" i="6"/>
  <c r="R40" i="6"/>
  <c r="O40" i="6"/>
  <c r="S40" i="6"/>
  <c r="M38" i="6"/>
  <c r="Q38" i="6"/>
  <c r="N38" i="6"/>
  <c r="R38" i="6"/>
  <c r="O38" i="6"/>
  <c r="S38" i="6"/>
  <c r="M36" i="6"/>
  <c r="Q36" i="6"/>
  <c r="N36" i="6"/>
  <c r="R36" i="6"/>
  <c r="O36" i="6"/>
  <c r="S36" i="6"/>
  <c r="M34" i="6"/>
  <c r="Q34" i="6"/>
  <c r="N34" i="6"/>
  <c r="R34" i="6"/>
  <c r="O34" i="6"/>
  <c r="S34" i="6"/>
  <c r="M32" i="6"/>
  <c r="Q32" i="6"/>
  <c r="N32" i="6"/>
  <c r="R32" i="6"/>
  <c r="O32" i="6"/>
  <c r="S32" i="6"/>
  <c r="M30" i="6"/>
  <c r="Q30" i="6"/>
  <c r="N30" i="6"/>
  <c r="R30" i="6"/>
  <c r="O30" i="6"/>
  <c r="S30" i="6"/>
  <c r="M28" i="6"/>
  <c r="Q28" i="6"/>
  <c r="N28" i="6"/>
  <c r="R28" i="6"/>
  <c r="O28" i="6"/>
  <c r="S28" i="6"/>
  <c r="M26" i="6"/>
  <c r="Q26" i="6"/>
  <c r="N26" i="6"/>
  <c r="R26" i="6"/>
  <c r="O26" i="6"/>
  <c r="S26" i="6"/>
  <c r="O190" i="7"/>
  <c r="S190" i="7"/>
  <c r="P190" i="7"/>
  <c r="T190" i="7"/>
  <c r="M190" i="7"/>
  <c r="N190" i="7"/>
  <c r="Q190" i="7"/>
  <c r="Q179" i="7"/>
  <c r="O161" i="7"/>
  <c r="S161" i="7"/>
  <c r="P161" i="7"/>
  <c r="T161" i="7"/>
  <c r="R161" i="7"/>
  <c r="M161" i="7"/>
  <c r="N161" i="7"/>
  <c r="O154" i="7"/>
  <c r="S154" i="7"/>
  <c r="P154" i="7"/>
  <c r="T154" i="7"/>
  <c r="M154" i="7"/>
  <c r="N154" i="7"/>
  <c r="Q154" i="7"/>
  <c r="Q143" i="7"/>
  <c r="O131" i="7"/>
  <c r="S131" i="7"/>
  <c r="M131" i="7"/>
  <c r="R131" i="7"/>
  <c r="N131" i="7"/>
  <c r="T131" i="7"/>
  <c r="P131" i="7"/>
  <c r="Q131" i="7"/>
  <c r="O127" i="7"/>
  <c r="S127" i="7"/>
  <c r="M127" i="7"/>
  <c r="R127" i="7"/>
  <c r="N127" i="7"/>
  <c r="T127" i="7"/>
  <c r="P127" i="7"/>
  <c r="Q127" i="7"/>
  <c r="O122" i="7"/>
  <c r="S122" i="7"/>
  <c r="M122" i="7"/>
  <c r="Q122" i="7"/>
  <c r="N122" i="7"/>
  <c r="P122" i="7"/>
  <c r="T122" i="7"/>
  <c r="O115" i="7"/>
  <c r="S115" i="7"/>
  <c r="M115" i="7"/>
  <c r="Q115" i="7"/>
  <c r="R115" i="7"/>
  <c r="T115" i="7"/>
  <c r="N115" i="7"/>
  <c r="P115" i="7"/>
  <c r="H114" i="7"/>
  <c r="L114" i="7" s="1"/>
  <c r="H120" i="7"/>
  <c r="H113" i="7"/>
  <c r="L113" i="7" s="1"/>
  <c r="H119" i="7"/>
  <c r="L112" i="7"/>
  <c r="H116" i="7"/>
  <c r="L116" i="7" s="1"/>
  <c r="H117" i="7"/>
  <c r="L117" i="7" s="1"/>
  <c r="H118" i="7"/>
  <c r="L118" i="7" s="1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P57" i="6"/>
  <c r="P55" i="6"/>
  <c r="P53" i="6"/>
  <c r="P51" i="6"/>
  <c r="P49" i="6"/>
  <c r="P47" i="6"/>
  <c r="P45" i="6"/>
  <c r="P43" i="6"/>
  <c r="P41" i="6"/>
  <c r="P39" i="6"/>
  <c r="P37" i="6"/>
  <c r="P35" i="6"/>
  <c r="P33" i="6"/>
  <c r="P31" i="6"/>
  <c r="P29" i="6"/>
  <c r="P27" i="6"/>
  <c r="O25" i="6"/>
  <c r="O14" i="6"/>
  <c r="S14" i="6"/>
  <c r="P14" i="6"/>
  <c r="T14" i="6"/>
  <c r="R14" i="6"/>
  <c r="M14" i="6"/>
  <c r="N14" i="6"/>
  <c r="Q10" i="6"/>
  <c r="O6" i="6"/>
  <c r="S6" i="6"/>
  <c r="P6" i="6"/>
  <c r="T6" i="6"/>
  <c r="R6" i="6"/>
  <c r="M6" i="6"/>
  <c r="N6" i="6"/>
  <c r="L184" i="7"/>
  <c r="H186" i="7"/>
  <c r="L186" i="7" s="1"/>
  <c r="H189" i="7"/>
  <c r="L189" i="7" s="1"/>
  <c r="H188" i="7"/>
  <c r="L188" i="7" s="1"/>
  <c r="H191" i="7"/>
  <c r="H185" i="7"/>
  <c r="L185" i="7" s="1"/>
  <c r="H187" i="7"/>
  <c r="L187" i="7" s="1"/>
  <c r="H174" i="7"/>
  <c r="R172" i="7"/>
  <c r="L148" i="7"/>
  <c r="H150" i="7"/>
  <c r="L150" i="7" s="1"/>
  <c r="H153" i="7"/>
  <c r="L153" i="7" s="1"/>
  <c r="H152" i="7"/>
  <c r="L152" i="7" s="1"/>
  <c r="H155" i="7"/>
  <c r="H149" i="7"/>
  <c r="L149" i="7" s="1"/>
  <c r="H151" i="7"/>
  <c r="L151" i="7" s="1"/>
  <c r="O100" i="7"/>
  <c r="S100" i="7"/>
  <c r="M100" i="7"/>
  <c r="Q100" i="7"/>
  <c r="R100" i="7"/>
  <c r="T100" i="7"/>
  <c r="N100" i="7"/>
  <c r="P100" i="7"/>
  <c r="O70" i="7"/>
  <c r="S70" i="7"/>
  <c r="P70" i="7"/>
  <c r="T70" i="7"/>
  <c r="M70" i="7"/>
  <c r="Q70" i="7"/>
  <c r="N70" i="7"/>
  <c r="R70" i="7"/>
  <c r="M33" i="8"/>
  <c r="Q33" i="8"/>
  <c r="O33" i="8"/>
  <c r="S33" i="8"/>
  <c r="T33" i="8"/>
  <c r="N33" i="8"/>
  <c r="R33" i="8"/>
  <c r="P33" i="8"/>
  <c r="M29" i="8"/>
  <c r="Q29" i="8"/>
  <c r="O29" i="8"/>
  <c r="S29" i="8"/>
  <c r="T29" i="8"/>
  <c r="N29" i="8"/>
  <c r="R29" i="8"/>
  <c r="P29" i="8"/>
  <c r="M25" i="8"/>
  <c r="Q25" i="8"/>
  <c r="O25" i="8"/>
  <c r="S25" i="8"/>
  <c r="T25" i="8"/>
  <c r="N25" i="8"/>
  <c r="R25" i="8"/>
  <c r="P25" i="8"/>
  <c r="M23" i="8"/>
  <c r="Q23" i="8"/>
  <c r="N23" i="8"/>
  <c r="R23" i="8"/>
  <c r="O23" i="8"/>
  <c r="S23" i="8"/>
  <c r="T23" i="8"/>
  <c r="P23" i="8"/>
  <c r="M15" i="8"/>
  <c r="Q15" i="8"/>
  <c r="N15" i="8"/>
  <c r="R15" i="8"/>
  <c r="O15" i="8"/>
  <c r="S15" i="8"/>
  <c r="T15" i="8"/>
  <c r="P15" i="8"/>
  <c r="M7" i="8"/>
  <c r="Q7" i="8"/>
  <c r="N7" i="8"/>
  <c r="R7" i="8"/>
  <c r="O7" i="8"/>
  <c r="S7" i="8"/>
  <c r="T7" i="8"/>
  <c r="P7" i="8"/>
  <c r="L27" i="16"/>
  <c r="L31" i="16"/>
  <c r="L28" i="16"/>
  <c r="P28" i="16" s="1"/>
  <c r="L32" i="16"/>
  <c r="L29" i="16"/>
  <c r="L30" i="16"/>
  <c r="L23" i="16"/>
  <c r="L20" i="16"/>
  <c r="P20" i="16" s="1"/>
  <c r="L24" i="16"/>
  <c r="L21" i="16"/>
  <c r="L25" i="16"/>
  <c r="L22" i="16"/>
  <c r="L26" i="16"/>
  <c r="L15" i="16"/>
  <c r="L19" i="16"/>
  <c r="L12" i="16"/>
  <c r="P12" i="16" s="1"/>
  <c r="L16" i="16"/>
  <c r="L13" i="16"/>
  <c r="L17" i="16"/>
  <c r="L14" i="16"/>
  <c r="L18" i="16"/>
  <c r="L24" i="6"/>
  <c r="L20" i="6"/>
  <c r="S17" i="6"/>
  <c r="O15" i="6"/>
  <c r="S15" i="6"/>
  <c r="P15" i="6"/>
  <c r="T15" i="6"/>
  <c r="O11" i="6"/>
  <c r="S11" i="6"/>
  <c r="P11" i="6"/>
  <c r="T11" i="6"/>
  <c r="O7" i="6"/>
  <c r="S7" i="6"/>
  <c r="P7" i="6"/>
  <c r="T7" i="6"/>
  <c r="H180" i="7"/>
  <c r="L180" i="7" s="1"/>
  <c r="H177" i="7"/>
  <c r="L177" i="7" s="1"/>
  <c r="H162" i="7"/>
  <c r="L162" i="7" s="1"/>
  <c r="H159" i="7"/>
  <c r="L159" i="7" s="1"/>
  <c r="H144" i="7"/>
  <c r="L144" i="7" s="1"/>
  <c r="H141" i="7"/>
  <c r="L141" i="7" s="1"/>
  <c r="O133" i="7"/>
  <c r="S133" i="7"/>
  <c r="P133" i="7"/>
  <c r="T133" i="7"/>
  <c r="O130" i="7"/>
  <c r="S130" i="7"/>
  <c r="N130" i="7"/>
  <c r="T130" i="7"/>
  <c r="P130" i="7"/>
  <c r="O108" i="7"/>
  <c r="S108" i="7"/>
  <c r="M108" i="7"/>
  <c r="Q108" i="7"/>
  <c r="N108" i="7"/>
  <c r="P108" i="7"/>
  <c r="O106" i="7"/>
  <c r="S106" i="7"/>
  <c r="M106" i="7"/>
  <c r="Q106" i="7"/>
  <c r="T106" i="7"/>
  <c r="N106" i="7"/>
  <c r="O105" i="7"/>
  <c r="S105" i="7"/>
  <c r="M105" i="7"/>
  <c r="Q105" i="7"/>
  <c r="T105" i="7"/>
  <c r="N105" i="7"/>
  <c r="O104" i="7"/>
  <c r="S104" i="7"/>
  <c r="M104" i="7"/>
  <c r="Q104" i="7"/>
  <c r="R104" i="7"/>
  <c r="T104" i="7"/>
  <c r="O87" i="7"/>
  <c r="S87" i="7"/>
  <c r="P87" i="7"/>
  <c r="M87" i="7"/>
  <c r="Q87" i="7"/>
  <c r="N87" i="7"/>
  <c r="R87" i="7"/>
  <c r="T87" i="7"/>
  <c r="L85" i="7"/>
  <c r="H88" i="7"/>
  <c r="L88" i="7" s="1"/>
  <c r="H89" i="7"/>
  <c r="L89" i="7" s="1"/>
  <c r="H93" i="7"/>
  <c r="H92" i="7"/>
  <c r="M45" i="8"/>
  <c r="Q45" i="8"/>
  <c r="O45" i="8"/>
  <c r="S45" i="8"/>
  <c r="T45" i="8"/>
  <c r="N45" i="8"/>
  <c r="R45" i="8"/>
  <c r="P45" i="8"/>
  <c r="M41" i="8"/>
  <c r="Q41" i="8"/>
  <c r="O41" i="8"/>
  <c r="S41" i="8"/>
  <c r="T41" i="8"/>
  <c r="N41" i="8"/>
  <c r="R41" i="8"/>
  <c r="P41" i="8"/>
  <c r="L23" i="6"/>
  <c r="L19" i="6"/>
  <c r="O16" i="6"/>
  <c r="S16" i="6"/>
  <c r="P16" i="6"/>
  <c r="T16" i="6"/>
  <c r="O12" i="6"/>
  <c r="S12" i="6"/>
  <c r="P12" i="6"/>
  <c r="T12" i="6"/>
  <c r="O8" i="6"/>
  <c r="S8" i="6"/>
  <c r="P8" i="6"/>
  <c r="T8" i="6"/>
  <c r="O4" i="6"/>
  <c r="S4" i="6"/>
  <c r="P4" i="6"/>
  <c r="T4" i="6"/>
  <c r="O181" i="7"/>
  <c r="S181" i="7"/>
  <c r="P181" i="7"/>
  <c r="T181" i="7"/>
  <c r="O175" i="7"/>
  <c r="S175" i="7"/>
  <c r="P175" i="7"/>
  <c r="T175" i="7"/>
  <c r="O163" i="7"/>
  <c r="S163" i="7"/>
  <c r="P163" i="7"/>
  <c r="T163" i="7"/>
  <c r="O157" i="7"/>
  <c r="S157" i="7"/>
  <c r="P157" i="7"/>
  <c r="T157" i="7"/>
  <c r="O145" i="7"/>
  <c r="S145" i="7"/>
  <c r="P145" i="7"/>
  <c r="T145" i="7"/>
  <c r="O139" i="7"/>
  <c r="S139" i="7"/>
  <c r="P139" i="7"/>
  <c r="T139" i="7"/>
  <c r="O134" i="7"/>
  <c r="S134" i="7"/>
  <c r="P134" i="7"/>
  <c r="T134" i="7"/>
  <c r="L121" i="7"/>
  <c r="H124" i="7"/>
  <c r="L124" i="7" s="1"/>
  <c r="H125" i="7"/>
  <c r="L125" i="7" s="1"/>
  <c r="H129" i="7"/>
  <c r="H123" i="7"/>
  <c r="L123" i="7" s="1"/>
  <c r="O94" i="7"/>
  <c r="S94" i="7"/>
  <c r="M94" i="7"/>
  <c r="Q94" i="7"/>
  <c r="R94" i="7"/>
  <c r="T94" i="7"/>
  <c r="N94" i="7"/>
  <c r="O91" i="7"/>
  <c r="S91" i="7"/>
  <c r="M91" i="7"/>
  <c r="Q91" i="7"/>
  <c r="T91" i="7"/>
  <c r="N91" i="7"/>
  <c r="P91" i="7"/>
  <c r="O90" i="7"/>
  <c r="S90" i="7"/>
  <c r="M90" i="7"/>
  <c r="Q90" i="7"/>
  <c r="R90" i="7"/>
  <c r="T90" i="7"/>
  <c r="N90" i="7"/>
  <c r="L22" i="6"/>
  <c r="L18" i="6"/>
  <c r="O17" i="6"/>
  <c r="P17" i="6"/>
  <c r="T17" i="6"/>
  <c r="N16" i="6"/>
  <c r="O13" i="6"/>
  <c r="S13" i="6"/>
  <c r="P13" i="6"/>
  <c r="T13" i="6"/>
  <c r="N12" i="6"/>
  <c r="O9" i="6"/>
  <c r="S9" i="6"/>
  <c r="P9" i="6"/>
  <c r="T9" i="6"/>
  <c r="N8" i="6"/>
  <c r="O5" i="6"/>
  <c r="S5" i="6"/>
  <c r="P5" i="6"/>
  <c r="T5" i="6"/>
  <c r="N4" i="6"/>
  <c r="Q181" i="7"/>
  <c r="H178" i="7"/>
  <c r="L178" i="7" s="1"/>
  <c r="H176" i="7"/>
  <c r="L176" i="7" s="1"/>
  <c r="N175" i="7"/>
  <c r="Q163" i="7"/>
  <c r="H160" i="7"/>
  <c r="L160" i="7" s="1"/>
  <c r="H158" i="7"/>
  <c r="L158" i="7" s="1"/>
  <c r="N157" i="7"/>
  <c r="Q145" i="7"/>
  <c r="H142" i="7"/>
  <c r="L142" i="7" s="1"/>
  <c r="H140" i="7"/>
  <c r="L140" i="7" s="1"/>
  <c r="N139" i="7"/>
  <c r="O135" i="7"/>
  <c r="S135" i="7"/>
  <c r="P135" i="7"/>
  <c r="T135" i="7"/>
  <c r="N134" i="7"/>
  <c r="O132" i="7"/>
  <c r="S132" i="7"/>
  <c r="P132" i="7"/>
  <c r="T132" i="7"/>
  <c r="O96" i="7"/>
  <c r="S96" i="7"/>
  <c r="M96" i="7"/>
  <c r="Q96" i="7"/>
  <c r="N96" i="7"/>
  <c r="P96" i="7"/>
  <c r="R96" i="7"/>
  <c r="O95" i="7"/>
  <c r="S95" i="7"/>
  <c r="M95" i="7"/>
  <c r="Q95" i="7"/>
  <c r="T95" i="7"/>
  <c r="N95" i="7"/>
  <c r="P95" i="7"/>
  <c r="O86" i="7"/>
  <c r="S86" i="7"/>
  <c r="P86" i="7"/>
  <c r="T86" i="7"/>
  <c r="M86" i="7"/>
  <c r="Q86" i="7"/>
  <c r="N86" i="7"/>
  <c r="R86" i="7"/>
  <c r="O82" i="7"/>
  <c r="S82" i="7"/>
  <c r="P82" i="7"/>
  <c r="T82" i="7"/>
  <c r="M82" i="7"/>
  <c r="Q82" i="7"/>
  <c r="N82" i="7"/>
  <c r="R82" i="7"/>
  <c r="O69" i="7"/>
  <c r="S69" i="7"/>
  <c r="P69" i="7"/>
  <c r="T69" i="7"/>
  <c r="M69" i="7"/>
  <c r="Q69" i="7"/>
  <c r="N69" i="7"/>
  <c r="R69" i="7"/>
  <c r="L67" i="7"/>
  <c r="H68" i="7"/>
  <c r="L68" i="7" s="1"/>
  <c r="H71" i="7"/>
  <c r="L71" i="7" s="1"/>
  <c r="H72" i="7"/>
  <c r="L72" i="7" s="1"/>
  <c r="H73" i="7"/>
  <c r="L73" i="7" s="1"/>
  <c r="H74" i="7"/>
  <c r="H75" i="7"/>
  <c r="O103" i="7"/>
  <c r="S103" i="7"/>
  <c r="M103" i="7"/>
  <c r="Q103" i="7"/>
  <c r="O99" i="7"/>
  <c r="S99" i="7"/>
  <c r="M99" i="7"/>
  <c r="Q99" i="7"/>
  <c r="O81" i="7"/>
  <c r="S81" i="7"/>
  <c r="P81" i="7"/>
  <c r="T81" i="7"/>
  <c r="M81" i="7"/>
  <c r="Q81" i="7"/>
  <c r="O80" i="7"/>
  <c r="S80" i="7"/>
  <c r="P80" i="7"/>
  <c r="T80" i="7"/>
  <c r="M80" i="7"/>
  <c r="Q80" i="7"/>
  <c r="M62" i="7"/>
  <c r="Q62" i="7"/>
  <c r="N62" i="7"/>
  <c r="S62" i="7"/>
  <c r="O62" i="7"/>
  <c r="T62" i="7"/>
  <c r="P62" i="7"/>
  <c r="M58" i="7"/>
  <c r="Q58" i="7"/>
  <c r="N58" i="7"/>
  <c r="S58" i="7"/>
  <c r="O58" i="7"/>
  <c r="T58" i="7"/>
  <c r="P58" i="7"/>
  <c r="M55" i="7"/>
  <c r="Q55" i="7"/>
  <c r="P55" i="7"/>
  <c r="R55" i="7"/>
  <c r="N55" i="7"/>
  <c r="S55" i="7"/>
  <c r="M54" i="7"/>
  <c r="Q54" i="7"/>
  <c r="O54" i="7"/>
  <c r="S54" i="7"/>
  <c r="R54" i="7"/>
  <c r="T54" i="7"/>
  <c r="N54" i="7"/>
  <c r="M53" i="7"/>
  <c r="Q53" i="7"/>
  <c r="O53" i="7"/>
  <c r="S53" i="7"/>
  <c r="R53" i="7"/>
  <c r="T53" i="7"/>
  <c r="N53" i="7"/>
  <c r="M52" i="7"/>
  <c r="Q52" i="7"/>
  <c r="O52" i="7"/>
  <c r="S52" i="7"/>
  <c r="R52" i="7"/>
  <c r="T52" i="7"/>
  <c r="N52" i="7"/>
  <c r="M51" i="7"/>
  <c r="Q51" i="7"/>
  <c r="O51" i="7"/>
  <c r="S51" i="7"/>
  <c r="R51" i="7"/>
  <c r="T51" i="7"/>
  <c r="N51" i="7"/>
  <c r="M50" i="7"/>
  <c r="Q50" i="7"/>
  <c r="O50" i="7"/>
  <c r="S50" i="7"/>
  <c r="R50" i="7"/>
  <c r="T50" i="7"/>
  <c r="N50" i="7"/>
  <c r="M49" i="7"/>
  <c r="Q49" i="7"/>
  <c r="O49" i="7"/>
  <c r="S49" i="7"/>
  <c r="R49" i="7"/>
  <c r="T49" i="7"/>
  <c r="N49" i="7"/>
  <c r="M48" i="7"/>
  <c r="Q48" i="7"/>
  <c r="O48" i="7"/>
  <c r="S48" i="7"/>
  <c r="R48" i="7"/>
  <c r="T48" i="7"/>
  <c r="N48" i="7"/>
  <c r="M47" i="7"/>
  <c r="Q47" i="7"/>
  <c r="O47" i="7"/>
  <c r="S47" i="7"/>
  <c r="R47" i="7"/>
  <c r="T47" i="7"/>
  <c r="N47" i="7"/>
  <c r="M46" i="7"/>
  <c r="Q46" i="7"/>
  <c r="O46" i="7"/>
  <c r="S46" i="7"/>
  <c r="R46" i="7"/>
  <c r="T46" i="7"/>
  <c r="N46" i="7"/>
  <c r="M45" i="7"/>
  <c r="Q45" i="7"/>
  <c r="O45" i="7"/>
  <c r="S45" i="7"/>
  <c r="R45" i="7"/>
  <c r="T45" i="7"/>
  <c r="N45" i="7"/>
  <c r="M44" i="7"/>
  <c r="Q44" i="7"/>
  <c r="O44" i="7"/>
  <c r="S44" i="7"/>
  <c r="R44" i="7"/>
  <c r="T44" i="7"/>
  <c r="N44" i="7"/>
  <c r="M43" i="7"/>
  <c r="Q43" i="7"/>
  <c r="O43" i="7"/>
  <c r="S43" i="7"/>
  <c r="R43" i="7"/>
  <c r="T43" i="7"/>
  <c r="N43" i="7"/>
  <c r="M42" i="7"/>
  <c r="Q42" i="7"/>
  <c r="O42" i="7"/>
  <c r="S42" i="7"/>
  <c r="R42" i="7"/>
  <c r="T42" i="7"/>
  <c r="N42" i="7"/>
  <c r="M41" i="7"/>
  <c r="Q41" i="7"/>
  <c r="O41" i="7"/>
  <c r="S41" i="7"/>
  <c r="R41" i="7"/>
  <c r="T41" i="7"/>
  <c r="N41" i="7"/>
  <c r="M40" i="7"/>
  <c r="Q40" i="7"/>
  <c r="O40" i="7"/>
  <c r="S40" i="7"/>
  <c r="R40" i="7"/>
  <c r="T40" i="7"/>
  <c r="N40" i="7"/>
  <c r="M39" i="7"/>
  <c r="Q39" i="7"/>
  <c r="O39" i="7"/>
  <c r="S39" i="7"/>
  <c r="R39" i="7"/>
  <c r="T39" i="7"/>
  <c r="N39" i="7"/>
  <c r="M38" i="7"/>
  <c r="Q38" i="7"/>
  <c r="O38" i="7"/>
  <c r="S38" i="7"/>
  <c r="R38" i="7"/>
  <c r="T38" i="7"/>
  <c r="N38" i="7"/>
  <c r="M37" i="7"/>
  <c r="Q37" i="7"/>
  <c r="O37" i="7"/>
  <c r="S37" i="7"/>
  <c r="R37" i="7"/>
  <c r="T37" i="7"/>
  <c r="N37" i="7"/>
  <c r="M46" i="8"/>
  <c r="Q46" i="8"/>
  <c r="O46" i="8"/>
  <c r="S46" i="8"/>
  <c r="T46" i="8"/>
  <c r="N46" i="8"/>
  <c r="R46" i="8"/>
  <c r="P46" i="8"/>
  <c r="M42" i="8"/>
  <c r="Q42" i="8"/>
  <c r="O42" i="8"/>
  <c r="S42" i="8"/>
  <c r="T42" i="8"/>
  <c r="N42" i="8"/>
  <c r="R42" i="8"/>
  <c r="P42" i="8"/>
  <c r="M38" i="8"/>
  <c r="Q38" i="8"/>
  <c r="O38" i="8"/>
  <c r="S38" i="8"/>
  <c r="T38" i="8"/>
  <c r="N38" i="8"/>
  <c r="R38" i="8"/>
  <c r="P38" i="8"/>
  <c r="M34" i="8"/>
  <c r="Q34" i="8"/>
  <c r="O34" i="8"/>
  <c r="S34" i="8"/>
  <c r="T34" i="8"/>
  <c r="N34" i="8"/>
  <c r="R34" i="8"/>
  <c r="P34" i="8"/>
  <c r="M30" i="8"/>
  <c r="Q30" i="8"/>
  <c r="O30" i="8"/>
  <c r="S30" i="8"/>
  <c r="T30" i="8"/>
  <c r="N30" i="8"/>
  <c r="R30" i="8"/>
  <c r="P30" i="8"/>
  <c r="M26" i="8"/>
  <c r="Q26" i="8"/>
  <c r="O26" i="8"/>
  <c r="S26" i="8"/>
  <c r="T26" i="8"/>
  <c r="N26" i="8"/>
  <c r="R26" i="8"/>
  <c r="P26" i="8"/>
  <c r="R103" i="7"/>
  <c r="R99" i="7"/>
  <c r="H98" i="7"/>
  <c r="L98" i="7" s="1"/>
  <c r="H97" i="7"/>
  <c r="L97" i="7" s="1"/>
  <c r="R81" i="7"/>
  <c r="O79" i="7"/>
  <c r="S79" i="7"/>
  <c r="P79" i="7"/>
  <c r="T79" i="7"/>
  <c r="M79" i="7"/>
  <c r="Q79" i="7"/>
  <c r="L78" i="7"/>
  <c r="L77" i="7"/>
  <c r="O76" i="7"/>
  <c r="S76" i="7"/>
  <c r="P76" i="7"/>
  <c r="T76" i="7"/>
  <c r="M76" i="7"/>
  <c r="Q76" i="7"/>
  <c r="M63" i="7"/>
  <c r="Q63" i="7"/>
  <c r="P63" i="7"/>
  <c r="R63" i="7"/>
  <c r="N63" i="7"/>
  <c r="S63" i="7"/>
  <c r="M59" i="7"/>
  <c r="Q59" i="7"/>
  <c r="P59" i="7"/>
  <c r="R59" i="7"/>
  <c r="N59" i="7"/>
  <c r="S59" i="7"/>
  <c r="M56" i="7"/>
  <c r="Q56" i="7"/>
  <c r="N56" i="7"/>
  <c r="S56" i="7"/>
  <c r="O56" i="7"/>
  <c r="T56" i="7"/>
  <c r="P56" i="7"/>
  <c r="T55" i="7"/>
  <c r="M47" i="8"/>
  <c r="Q47" i="8"/>
  <c r="O47" i="8"/>
  <c r="S47" i="8"/>
  <c r="T47" i="8"/>
  <c r="N47" i="8"/>
  <c r="R47" i="8"/>
  <c r="P47" i="8"/>
  <c r="M43" i="8"/>
  <c r="Q43" i="8"/>
  <c r="O43" i="8"/>
  <c r="S43" i="8"/>
  <c r="T43" i="8"/>
  <c r="N43" i="8"/>
  <c r="R43" i="8"/>
  <c r="P43" i="8"/>
  <c r="M39" i="8"/>
  <c r="Q39" i="8"/>
  <c r="O39" i="8"/>
  <c r="S39" i="8"/>
  <c r="T39" i="8"/>
  <c r="N39" i="8"/>
  <c r="R39" i="8"/>
  <c r="P39" i="8"/>
  <c r="M35" i="8"/>
  <c r="Q35" i="8"/>
  <c r="O35" i="8"/>
  <c r="S35" i="8"/>
  <c r="T35" i="8"/>
  <c r="N35" i="8"/>
  <c r="R35" i="8"/>
  <c r="P35" i="8"/>
  <c r="M31" i="8"/>
  <c r="Q31" i="8"/>
  <c r="O31" i="8"/>
  <c r="S31" i="8"/>
  <c r="T31" i="8"/>
  <c r="N31" i="8"/>
  <c r="R31" i="8"/>
  <c r="P31" i="8"/>
  <c r="M27" i="8"/>
  <c r="Q27" i="8"/>
  <c r="O27" i="8"/>
  <c r="S27" i="8"/>
  <c r="T27" i="8"/>
  <c r="N27" i="8"/>
  <c r="R27" i="8"/>
  <c r="P27" i="8"/>
  <c r="P103" i="7"/>
  <c r="P99" i="7"/>
  <c r="N81" i="7"/>
  <c r="R80" i="7"/>
  <c r="M64" i="7"/>
  <c r="Q64" i="7"/>
  <c r="N64" i="7"/>
  <c r="S64" i="7"/>
  <c r="O64" i="7"/>
  <c r="T64" i="7"/>
  <c r="P64" i="7"/>
  <c r="M60" i="7"/>
  <c r="Q60" i="7"/>
  <c r="N60" i="7"/>
  <c r="S60" i="7"/>
  <c r="O60" i="7"/>
  <c r="T60" i="7"/>
  <c r="P60" i="7"/>
  <c r="O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5" i="7"/>
  <c r="T35" i="7"/>
  <c r="M35" i="7"/>
  <c r="Q35" i="7"/>
  <c r="O35" i="7"/>
  <c r="S35" i="7"/>
  <c r="N35" i="7"/>
  <c r="R35" i="7"/>
  <c r="P31" i="7"/>
  <c r="T31" i="7"/>
  <c r="M31" i="7"/>
  <c r="Q31" i="7"/>
  <c r="O31" i="7"/>
  <c r="S31" i="7"/>
  <c r="N31" i="7"/>
  <c r="R31" i="7"/>
  <c r="P27" i="7"/>
  <c r="T27" i="7"/>
  <c r="M27" i="7"/>
  <c r="Q27" i="7"/>
  <c r="O27" i="7"/>
  <c r="S27" i="7"/>
  <c r="N27" i="7"/>
  <c r="R27" i="7"/>
  <c r="P23" i="7"/>
  <c r="T23" i="7"/>
  <c r="M23" i="7"/>
  <c r="Q23" i="7"/>
  <c r="O23" i="7"/>
  <c r="S23" i="7"/>
  <c r="N23" i="7"/>
  <c r="R23" i="7"/>
  <c r="P19" i="7"/>
  <c r="T19" i="7"/>
  <c r="M19" i="7"/>
  <c r="Q19" i="7"/>
  <c r="O19" i="7"/>
  <c r="S19" i="7"/>
  <c r="N19" i="7"/>
  <c r="R19" i="7"/>
  <c r="P15" i="7"/>
  <c r="T15" i="7"/>
  <c r="M15" i="7"/>
  <c r="Q15" i="7"/>
  <c r="O15" i="7"/>
  <c r="S15" i="7"/>
  <c r="N15" i="7"/>
  <c r="R15" i="7"/>
  <c r="P11" i="7"/>
  <c r="T11" i="7"/>
  <c r="M11" i="7"/>
  <c r="Q11" i="7"/>
  <c r="O11" i="7"/>
  <c r="S11" i="7"/>
  <c r="N11" i="7"/>
  <c r="R11" i="7"/>
  <c r="P7" i="7"/>
  <c r="T7" i="7"/>
  <c r="M7" i="7"/>
  <c r="Q7" i="7"/>
  <c r="O7" i="7"/>
  <c r="S7" i="7"/>
  <c r="N7" i="7"/>
  <c r="R7" i="7"/>
  <c r="M48" i="8"/>
  <c r="Q48" i="8"/>
  <c r="R48" i="8"/>
  <c r="N48" i="8"/>
  <c r="S48" i="8"/>
  <c r="P48" i="8"/>
  <c r="O48" i="8"/>
  <c r="T48" i="8"/>
  <c r="M44" i="8"/>
  <c r="Q44" i="8"/>
  <c r="O44" i="8"/>
  <c r="S44" i="8"/>
  <c r="T44" i="8"/>
  <c r="N44" i="8"/>
  <c r="R44" i="8"/>
  <c r="P44" i="8"/>
  <c r="H40" i="8"/>
  <c r="L40" i="8" s="1"/>
  <c r="M36" i="8"/>
  <c r="Q36" i="8"/>
  <c r="O36" i="8"/>
  <c r="S36" i="8"/>
  <c r="T36" i="8"/>
  <c r="N36" i="8"/>
  <c r="R36" i="8"/>
  <c r="P36" i="8"/>
  <c r="M32" i="8"/>
  <c r="Q32" i="8"/>
  <c r="O32" i="8"/>
  <c r="S32" i="8"/>
  <c r="T32" i="8"/>
  <c r="N32" i="8"/>
  <c r="R32" i="8"/>
  <c r="P32" i="8"/>
  <c r="M28" i="8"/>
  <c r="Q28" i="8"/>
  <c r="O28" i="8"/>
  <c r="S28" i="8"/>
  <c r="T28" i="8"/>
  <c r="N28" i="8"/>
  <c r="R28" i="8"/>
  <c r="P28" i="8"/>
  <c r="L29" i="17"/>
  <c r="L33" i="17"/>
  <c r="P33" i="17" s="1"/>
  <c r="L37" i="17"/>
  <c r="L41" i="17"/>
  <c r="L45" i="17"/>
  <c r="L30" i="17"/>
  <c r="L34" i="17"/>
  <c r="L38" i="17"/>
  <c r="L42" i="17"/>
  <c r="L31" i="17"/>
  <c r="L35" i="17"/>
  <c r="L39" i="17"/>
  <c r="L43" i="17"/>
  <c r="L32" i="17"/>
  <c r="P32" i="17" s="1"/>
  <c r="L36" i="17"/>
  <c r="L40" i="17"/>
  <c r="L44" i="17"/>
  <c r="L49" i="17"/>
  <c r="L53" i="17"/>
  <c r="L57" i="17"/>
  <c r="L61" i="17"/>
  <c r="L65" i="17"/>
  <c r="L69" i="17"/>
  <c r="L73" i="17"/>
  <c r="P73" i="17" s="1"/>
  <c r="L46" i="17"/>
  <c r="L50" i="17"/>
  <c r="L54" i="17"/>
  <c r="L58" i="17"/>
  <c r="P58" i="17" s="1"/>
  <c r="L62" i="17"/>
  <c r="P62" i="17" s="1"/>
  <c r="L66" i="17"/>
  <c r="L70" i="17"/>
  <c r="L47" i="17"/>
  <c r="L51" i="17"/>
  <c r="L55" i="17"/>
  <c r="L59" i="17"/>
  <c r="L63" i="17"/>
  <c r="P63" i="17" s="1"/>
  <c r="L67" i="17"/>
  <c r="P67" i="17" s="1"/>
  <c r="L71" i="17"/>
  <c r="L48" i="17"/>
  <c r="P48" i="17" s="1"/>
  <c r="L52" i="17"/>
  <c r="P52" i="17" s="1"/>
  <c r="L56" i="17"/>
  <c r="L60" i="17"/>
  <c r="L77" i="17"/>
  <c r="P77" i="17" s="1"/>
  <c r="L81" i="17"/>
  <c r="L85" i="17"/>
  <c r="L89" i="17"/>
  <c r="L93" i="17"/>
  <c r="L97" i="17"/>
  <c r="L72" i="17"/>
  <c r="L74" i="17"/>
  <c r="L78" i="17"/>
  <c r="P78" i="17" s="1"/>
  <c r="L82" i="17"/>
  <c r="P82" i="17" s="1"/>
  <c r="L86" i="17"/>
  <c r="L90" i="17"/>
  <c r="L94" i="17"/>
  <c r="L68" i="17"/>
  <c r="L75" i="17"/>
  <c r="L79" i="17"/>
  <c r="L83" i="17"/>
  <c r="L87" i="17"/>
  <c r="L91" i="17"/>
  <c r="L95" i="17"/>
  <c r="L64" i="17"/>
  <c r="L76" i="17"/>
  <c r="L80" i="17"/>
  <c r="L84" i="17"/>
  <c r="L88" i="17"/>
  <c r="L92" i="17"/>
  <c r="L96" i="17"/>
  <c r="P34" i="7"/>
  <c r="T34" i="7"/>
  <c r="M34" i="7"/>
  <c r="Q34" i="7"/>
  <c r="O34" i="7"/>
  <c r="S34" i="7"/>
  <c r="P30" i="7"/>
  <c r="T30" i="7"/>
  <c r="M30" i="7"/>
  <c r="Q30" i="7"/>
  <c r="O30" i="7"/>
  <c r="S30" i="7"/>
  <c r="P26" i="7"/>
  <c r="T26" i="7"/>
  <c r="M26" i="7"/>
  <c r="Q26" i="7"/>
  <c r="O26" i="7"/>
  <c r="S26" i="7"/>
  <c r="P22" i="7"/>
  <c r="T22" i="7"/>
  <c r="M22" i="7"/>
  <c r="Q22" i="7"/>
  <c r="O22" i="7"/>
  <c r="S22" i="7"/>
  <c r="P18" i="7"/>
  <c r="T18" i="7"/>
  <c r="M18" i="7"/>
  <c r="Q18" i="7"/>
  <c r="O18" i="7"/>
  <c r="S18" i="7"/>
  <c r="P14" i="7"/>
  <c r="T14" i="7"/>
  <c r="M14" i="7"/>
  <c r="Q14" i="7"/>
  <c r="O14" i="7"/>
  <c r="S14" i="7"/>
  <c r="P10" i="7"/>
  <c r="T10" i="7"/>
  <c r="M10" i="7"/>
  <c r="Q10" i="7"/>
  <c r="O10" i="7"/>
  <c r="S10" i="7"/>
  <c r="P6" i="7"/>
  <c r="T6" i="7"/>
  <c r="M6" i="7"/>
  <c r="Q6" i="7"/>
  <c r="O6" i="7"/>
  <c r="S6" i="7"/>
  <c r="M4" i="7"/>
  <c r="Q4" i="7"/>
  <c r="O4" i="7"/>
  <c r="T4" i="7"/>
  <c r="P4" i="7"/>
  <c r="N4" i="7"/>
  <c r="S4" i="7"/>
  <c r="M21" i="8"/>
  <c r="Q21" i="8"/>
  <c r="N21" i="8"/>
  <c r="R21" i="8"/>
  <c r="O21" i="8"/>
  <c r="S21" i="8"/>
  <c r="T21" i="8"/>
  <c r="P21" i="8"/>
  <c r="M13" i="8"/>
  <c r="Q13" i="8"/>
  <c r="N13" i="8"/>
  <c r="R13" i="8"/>
  <c r="O13" i="8"/>
  <c r="S13" i="8"/>
  <c r="T13" i="8"/>
  <c r="P13" i="8"/>
  <c r="M5" i="8"/>
  <c r="Q5" i="8"/>
  <c r="N5" i="8"/>
  <c r="R5" i="8"/>
  <c r="O5" i="8"/>
  <c r="S5" i="8"/>
  <c r="T5" i="8"/>
  <c r="P5" i="8"/>
  <c r="P33" i="7"/>
  <c r="T33" i="7"/>
  <c r="M33" i="7"/>
  <c r="Q33" i="7"/>
  <c r="O33" i="7"/>
  <c r="S33" i="7"/>
  <c r="P29" i="7"/>
  <c r="T29" i="7"/>
  <c r="M29" i="7"/>
  <c r="Q29" i="7"/>
  <c r="O29" i="7"/>
  <c r="S29" i="7"/>
  <c r="P25" i="7"/>
  <c r="T25" i="7"/>
  <c r="M25" i="7"/>
  <c r="Q25" i="7"/>
  <c r="O25" i="7"/>
  <c r="S25" i="7"/>
  <c r="P21" i="7"/>
  <c r="T21" i="7"/>
  <c r="M21" i="7"/>
  <c r="Q21" i="7"/>
  <c r="O21" i="7"/>
  <c r="S21" i="7"/>
  <c r="P17" i="7"/>
  <c r="T17" i="7"/>
  <c r="M17" i="7"/>
  <c r="Q17" i="7"/>
  <c r="O17" i="7"/>
  <c r="S17" i="7"/>
  <c r="P13" i="7"/>
  <c r="T13" i="7"/>
  <c r="M13" i="7"/>
  <c r="Q13" i="7"/>
  <c r="O13" i="7"/>
  <c r="S13" i="7"/>
  <c r="P9" i="7"/>
  <c r="T9" i="7"/>
  <c r="M9" i="7"/>
  <c r="Q9" i="7"/>
  <c r="O9" i="7"/>
  <c r="S9" i="7"/>
  <c r="P5" i="7"/>
  <c r="T5" i="7"/>
  <c r="M5" i="7"/>
  <c r="Q5" i="7"/>
  <c r="O5" i="7"/>
  <c r="S5" i="7"/>
  <c r="M19" i="8"/>
  <c r="Q19" i="8"/>
  <c r="N19" i="8"/>
  <c r="R19" i="8"/>
  <c r="O19" i="8"/>
  <c r="S19" i="8"/>
  <c r="T19" i="8"/>
  <c r="P19" i="8"/>
  <c r="M11" i="8"/>
  <c r="Q11" i="8"/>
  <c r="N11" i="8"/>
  <c r="R11" i="8"/>
  <c r="O11" i="8"/>
  <c r="S11" i="8"/>
  <c r="T11" i="8"/>
  <c r="P11" i="8"/>
  <c r="J65" i="7"/>
  <c r="J74" i="7" s="1"/>
  <c r="J83" i="7" s="1"/>
  <c r="J92" i="7" s="1"/>
  <c r="J101" i="7" s="1"/>
  <c r="J110" i="7" s="1"/>
  <c r="J119" i="7" s="1"/>
  <c r="J128" i="7" s="1"/>
  <c r="J137" i="7" s="1"/>
  <c r="J146" i="7" s="1"/>
  <c r="J155" i="7" s="1"/>
  <c r="J164" i="7" s="1"/>
  <c r="J173" i="7" s="1"/>
  <c r="J182" i="7" s="1"/>
  <c r="J191" i="7" s="1"/>
  <c r="J57" i="7"/>
  <c r="J66" i="7" s="1"/>
  <c r="M36" i="7"/>
  <c r="Q36" i="7"/>
  <c r="O36" i="7"/>
  <c r="S36" i="7"/>
  <c r="N34" i="7"/>
  <c r="R33" i="7"/>
  <c r="P32" i="7"/>
  <c r="T32" i="7"/>
  <c r="M32" i="7"/>
  <c r="Q32" i="7"/>
  <c r="O32" i="7"/>
  <c r="S32" i="7"/>
  <c r="N30" i="7"/>
  <c r="R29" i="7"/>
  <c r="P28" i="7"/>
  <c r="T28" i="7"/>
  <c r="M28" i="7"/>
  <c r="Q28" i="7"/>
  <c r="O28" i="7"/>
  <c r="S28" i="7"/>
  <c r="N26" i="7"/>
  <c r="R25" i="7"/>
  <c r="P24" i="7"/>
  <c r="T24" i="7"/>
  <c r="M24" i="7"/>
  <c r="Q24" i="7"/>
  <c r="O24" i="7"/>
  <c r="S24" i="7"/>
  <c r="N22" i="7"/>
  <c r="R21" i="7"/>
  <c r="P20" i="7"/>
  <c r="T20" i="7"/>
  <c r="M20" i="7"/>
  <c r="Q20" i="7"/>
  <c r="O20" i="7"/>
  <c r="S20" i="7"/>
  <c r="N18" i="7"/>
  <c r="R17" i="7"/>
  <c r="P16" i="7"/>
  <c r="T16" i="7"/>
  <c r="M16" i="7"/>
  <c r="Q16" i="7"/>
  <c r="O16" i="7"/>
  <c r="S16" i="7"/>
  <c r="N14" i="7"/>
  <c r="R13" i="7"/>
  <c r="P12" i="7"/>
  <c r="T12" i="7"/>
  <c r="M12" i="7"/>
  <c r="Q12" i="7"/>
  <c r="O12" i="7"/>
  <c r="S12" i="7"/>
  <c r="N10" i="7"/>
  <c r="R9" i="7"/>
  <c r="P8" i="7"/>
  <c r="T8" i="7"/>
  <c r="M8" i="7"/>
  <c r="Q8" i="7"/>
  <c r="O8" i="7"/>
  <c r="S8" i="7"/>
  <c r="N6" i="7"/>
  <c r="R5" i="7"/>
  <c r="M17" i="8"/>
  <c r="Q17" i="8"/>
  <c r="N17" i="8"/>
  <c r="R17" i="8"/>
  <c r="O17" i="8"/>
  <c r="S17" i="8"/>
  <c r="T17" i="8"/>
  <c r="P17" i="8"/>
  <c r="M9" i="8"/>
  <c r="Q9" i="8"/>
  <c r="N9" i="8"/>
  <c r="R9" i="8"/>
  <c r="O9" i="8"/>
  <c r="S9" i="8"/>
  <c r="T9" i="8"/>
  <c r="P9" i="8"/>
  <c r="L25" i="17"/>
  <c r="L26" i="17"/>
  <c r="L27" i="17"/>
  <c r="L24" i="17"/>
  <c r="L28" i="17"/>
  <c r="P28" i="17" s="1"/>
  <c r="L21" i="17"/>
  <c r="L22" i="17"/>
  <c r="L19" i="17"/>
  <c r="P19" i="17" s="1"/>
  <c r="L23" i="17"/>
  <c r="L20" i="17"/>
  <c r="L14" i="17"/>
  <c r="L16" i="17"/>
  <c r="P16" i="17" s="1"/>
  <c r="L17" i="17"/>
  <c r="P17" i="17" s="1"/>
  <c r="L15" i="17"/>
  <c r="L18" i="17"/>
  <c r="L9" i="17"/>
  <c r="L10" i="17"/>
  <c r="L11" i="17"/>
  <c r="L12" i="17"/>
  <c r="L13" i="17"/>
  <c r="P13" i="17" s="1"/>
  <c r="L5" i="17"/>
  <c r="P5" i="17" s="1"/>
  <c r="L6" i="17"/>
  <c r="P6" i="17" s="1"/>
  <c r="L7" i="17"/>
  <c r="P7" i="17" s="1"/>
  <c r="L4" i="17"/>
  <c r="P4" i="17" s="1"/>
  <c r="L8" i="17"/>
  <c r="R24" i="8"/>
  <c r="P13" i="16"/>
  <c r="P27" i="16"/>
  <c r="N14" i="16"/>
  <c r="N22" i="16" s="1"/>
  <c r="N29" i="16" s="1"/>
  <c r="P29" i="16" s="1"/>
  <c r="N7" i="16"/>
  <c r="M24" i="8"/>
  <c r="Q24" i="8"/>
  <c r="O24" i="8"/>
  <c r="S24" i="8"/>
  <c r="M22" i="8"/>
  <c r="Q22" i="8"/>
  <c r="N22" i="8"/>
  <c r="R22" i="8"/>
  <c r="O22" i="8"/>
  <c r="S22" i="8"/>
  <c r="M20" i="8"/>
  <c r="Q20" i="8"/>
  <c r="N20" i="8"/>
  <c r="R20" i="8"/>
  <c r="O20" i="8"/>
  <c r="S20" i="8"/>
  <c r="M18" i="8"/>
  <c r="Q18" i="8"/>
  <c r="N18" i="8"/>
  <c r="R18" i="8"/>
  <c r="O18" i="8"/>
  <c r="S18" i="8"/>
  <c r="M16" i="8"/>
  <c r="Q16" i="8"/>
  <c r="N16" i="8"/>
  <c r="R16" i="8"/>
  <c r="O16" i="8"/>
  <c r="S16" i="8"/>
  <c r="M14" i="8"/>
  <c r="Q14" i="8"/>
  <c r="N14" i="8"/>
  <c r="R14" i="8"/>
  <c r="O14" i="8"/>
  <c r="S14" i="8"/>
  <c r="M12" i="8"/>
  <c r="Q12" i="8"/>
  <c r="N12" i="8"/>
  <c r="R12" i="8"/>
  <c r="O12" i="8"/>
  <c r="S12" i="8"/>
  <c r="M10" i="8"/>
  <c r="Q10" i="8"/>
  <c r="N10" i="8"/>
  <c r="R10" i="8"/>
  <c r="O10" i="8"/>
  <c r="S10" i="8"/>
  <c r="M8" i="8"/>
  <c r="Q8" i="8"/>
  <c r="N8" i="8"/>
  <c r="R8" i="8"/>
  <c r="O8" i="8"/>
  <c r="S8" i="8"/>
  <c r="M6" i="8"/>
  <c r="Q6" i="8"/>
  <c r="N6" i="8"/>
  <c r="R6" i="8"/>
  <c r="O6" i="8"/>
  <c r="S6" i="8"/>
  <c r="P21" i="16"/>
  <c r="P5" i="16"/>
  <c r="P87" i="17"/>
  <c r="P83" i="17"/>
  <c r="N11" i="17"/>
  <c r="N16" i="17" s="1"/>
  <c r="N21" i="17" s="1"/>
  <c r="N26" i="17" s="1"/>
  <c r="N31" i="17" s="1"/>
  <c r="N36" i="17" s="1"/>
  <c r="N41" i="17" s="1"/>
  <c r="N46" i="17" s="1"/>
  <c r="N51" i="17" s="1"/>
  <c r="N56" i="17" s="1"/>
  <c r="N61" i="17" s="1"/>
  <c r="N66" i="17" s="1"/>
  <c r="N71" i="17" s="1"/>
  <c r="N76" i="17" s="1"/>
  <c r="N81" i="17" s="1"/>
  <c r="N86" i="17" s="1"/>
  <c r="N91" i="17" s="1"/>
  <c r="P91" i="17" s="1"/>
  <c r="N95" i="17"/>
  <c r="P95" i="17" s="1"/>
  <c r="N10" i="17"/>
  <c r="N15" i="17" s="1"/>
  <c r="N20" i="17" s="1"/>
  <c r="N25" i="17" s="1"/>
  <c r="N30" i="17" s="1"/>
  <c r="N35" i="17" s="1"/>
  <c r="N40" i="17" s="1"/>
  <c r="N45" i="17" s="1"/>
  <c r="N50" i="17" s="1"/>
  <c r="N55" i="17" s="1"/>
  <c r="N60" i="17" s="1"/>
  <c r="N65" i="17" s="1"/>
  <c r="N70" i="17" s="1"/>
  <c r="N75" i="17" s="1"/>
  <c r="N80" i="17" s="1"/>
  <c r="N85" i="17" s="1"/>
  <c r="N90" i="17" s="1"/>
  <c r="N97" i="17"/>
  <c r="N94" i="17"/>
  <c r="N9" i="17"/>
  <c r="N14" i="17" s="1"/>
  <c r="N19" i="17" s="1"/>
  <c r="N24" i="17" s="1"/>
  <c r="N29" i="17" s="1"/>
  <c r="N34" i="17" s="1"/>
  <c r="N39" i="17" s="1"/>
  <c r="N44" i="17" s="1"/>
  <c r="N49" i="17" s="1"/>
  <c r="N54" i="17" s="1"/>
  <c r="N59" i="17" s="1"/>
  <c r="N64" i="17" s="1"/>
  <c r="N69" i="17" s="1"/>
  <c r="N74" i="17" s="1"/>
  <c r="N79" i="17" s="1"/>
  <c r="N84" i="17" s="1"/>
  <c r="N89" i="17" s="1"/>
  <c r="N96" i="17"/>
  <c r="P96" i="17" s="1"/>
  <c r="N93" i="17"/>
  <c r="S4" i="8"/>
  <c r="O4" i="8"/>
  <c r="R4" i="8"/>
  <c r="N4" i="8"/>
  <c r="P92" i="17"/>
  <c r="P88" i="17"/>
  <c r="P76" i="17"/>
  <c r="Q4" i="8"/>
  <c r="P57" i="17"/>
  <c r="P55" i="17"/>
  <c r="P53" i="17"/>
  <c r="P47" i="17"/>
  <c r="P68" i="17"/>
  <c r="P72" i="17"/>
  <c r="P43" i="17"/>
  <c r="P39" i="17"/>
  <c r="P37" i="17"/>
  <c r="P31" i="17"/>
  <c r="P27" i="17"/>
  <c r="P23" i="17"/>
  <c r="P42" i="17"/>
  <c r="P38" i="17"/>
  <c r="P26" i="17"/>
  <c r="P24" i="17"/>
  <c r="P22" i="17"/>
  <c r="P18" i="17"/>
  <c r="P12" i="17"/>
  <c r="M48" i="10"/>
  <c r="M68" i="10"/>
  <c r="M89" i="10" s="1"/>
  <c r="P10" i="17"/>
  <c r="P8" i="17"/>
  <c r="M67" i="10"/>
  <c r="M88" i="10" s="1"/>
  <c r="S96" i="17" l="1"/>
  <c r="W96" i="17"/>
  <c r="T96" i="17"/>
  <c r="X96" i="17"/>
  <c r="Q96" i="17"/>
  <c r="U96" i="17"/>
  <c r="R96" i="17"/>
  <c r="V96" i="17"/>
  <c r="S4" i="17"/>
  <c r="W4" i="17"/>
  <c r="T4" i="17"/>
  <c r="X4" i="17"/>
  <c r="Q4" i="17"/>
  <c r="U4" i="17"/>
  <c r="R4" i="17"/>
  <c r="V4" i="17"/>
  <c r="T95" i="17"/>
  <c r="X95" i="17"/>
  <c r="Q95" i="17"/>
  <c r="U95" i="17"/>
  <c r="R95" i="17"/>
  <c r="V95" i="17"/>
  <c r="S95" i="17"/>
  <c r="W95" i="17"/>
  <c r="T91" i="17"/>
  <c r="X91" i="17"/>
  <c r="Q91" i="17"/>
  <c r="U91" i="17"/>
  <c r="R91" i="17"/>
  <c r="V91" i="17"/>
  <c r="S91" i="17"/>
  <c r="W91" i="17"/>
  <c r="T29" i="16"/>
  <c r="X29" i="16"/>
  <c r="Q29" i="16"/>
  <c r="U29" i="16"/>
  <c r="R29" i="16"/>
  <c r="V29" i="16"/>
  <c r="S29" i="16"/>
  <c r="W29" i="16"/>
  <c r="T16" i="17"/>
  <c r="X16" i="17"/>
  <c r="R16" i="17"/>
  <c r="V16" i="17"/>
  <c r="S16" i="17"/>
  <c r="U16" i="17"/>
  <c r="W16" i="17"/>
  <c r="Q16" i="17"/>
  <c r="T19" i="17"/>
  <c r="X19" i="17"/>
  <c r="Q19" i="17"/>
  <c r="U19" i="17"/>
  <c r="R19" i="17"/>
  <c r="V19" i="17"/>
  <c r="S19" i="17"/>
  <c r="W19" i="17"/>
  <c r="Q38" i="17"/>
  <c r="U38" i="17"/>
  <c r="R38" i="17"/>
  <c r="V38" i="17"/>
  <c r="S38" i="17"/>
  <c r="W38" i="17"/>
  <c r="T38" i="17"/>
  <c r="X38" i="17"/>
  <c r="S68" i="17"/>
  <c r="W68" i="17"/>
  <c r="T68" i="17"/>
  <c r="X68" i="17"/>
  <c r="Q68" i="17"/>
  <c r="U68" i="17"/>
  <c r="V68" i="17"/>
  <c r="R68" i="17"/>
  <c r="S76" i="17"/>
  <c r="W76" i="17"/>
  <c r="T76" i="17"/>
  <c r="X76" i="17"/>
  <c r="Q76" i="17"/>
  <c r="U76" i="17"/>
  <c r="R76" i="17"/>
  <c r="V76" i="17"/>
  <c r="T5" i="16"/>
  <c r="S5" i="16"/>
  <c r="X5" i="16"/>
  <c r="U5" i="16"/>
  <c r="Q5" i="16"/>
  <c r="V5" i="16"/>
  <c r="R5" i="16"/>
  <c r="W5" i="16"/>
  <c r="N15" i="16"/>
  <c r="N8" i="16"/>
  <c r="S13" i="17"/>
  <c r="W13" i="17"/>
  <c r="T13" i="17"/>
  <c r="X13" i="17"/>
  <c r="Q13" i="17"/>
  <c r="U13" i="17"/>
  <c r="R13" i="17"/>
  <c r="V13" i="17"/>
  <c r="Q22" i="17"/>
  <c r="U22" i="17"/>
  <c r="R22" i="17"/>
  <c r="V22" i="17"/>
  <c r="S22" i="17"/>
  <c r="W22" i="17"/>
  <c r="T22" i="17"/>
  <c r="X22" i="17"/>
  <c r="P34" i="17"/>
  <c r="T23" i="17"/>
  <c r="X23" i="17"/>
  <c r="Q23" i="17"/>
  <c r="U23" i="17"/>
  <c r="R23" i="17"/>
  <c r="V23" i="17"/>
  <c r="S23" i="17"/>
  <c r="W23" i="17"/>
  <c r="R37" i="17"/>
  <c r="V37" i="17"/>
  <c r="S37" i="17"/>
  <c r="W37" i="17"/>
  <c r="T37" i="17"/>
  <c r="X37" i="17"/>
  <c r="Q37" i="17"/>
  <c r="U37" i="17"/>
  <c r="S72" i="17"/>
  <c r="W72" i="17"/>
  <c r="T72" i="17"/>
  <c r="X72" i="17"/>
  <c r="Q72" i="17"/>
  <c r="U72" i="17"/>
  <c r="R72" i="17"/>
  <c r="V72" i="17"/>
  <c r="P69" i="17"/>
  <c r="R53" i="17"/>
  <c r="V53" i="17"/>
  <c r="S53" i="17"/>
  <c r="W53" i="17"/>
  <c r="T53" i="17"/>
  <c r="X53" i="17"/>
  <c r="Q53" i="17"/>
  <c r="U53" i="17"/>
  <c r="S88" i="17"/>
  <c r="W88" i="17"/>
  <c r="T88" i="17"/>
  <c r="X88" i="17"/>
  <c r="Q88" i="17"/>
  <c r="U88" i="17"/>
  <c r="R88" i="17"/>
  <c r="V88" i="17"/>
  <c r="P79" i="17"/>
  <c r="R27" i="16"/>
  <c r="V27" i="16"/>
  <c r="S27" i="16"/>
  <c r="W27" i="16"/>
  <c r="T27" i="16"/>
  <c r="X27" i="16"/>
  <c r="Q27" i="16"/>
  <c r="U27" i="16"/>
  <c r="R5" i="17"/>
  <c r="V5" i="17"/>
  <c r="S5" i="17"/>
  <c r="W5" i="17"/>
  <c r="T5" i="17"/>
  <c r="X5" i="17"/>
  <c r="Q5" i="17"/>
  <c r="U5" i="17"/>
  <c r="Q17" i="17"/>
  <c r="U17" i="17"/>
  <c r="S17" i="17"/>
  <c r="X17" i="17"/>
  <c r="T17" i="17"/>
  <c r="V17" i="17"/>
  <c r="R17" i="17"/>
  <c r="W17" i="17"/>
  <c r="S28" i="17"/>
  <c r="W28" i="17"/>
  <c r="T28" i="17"/>
  <c r="X28" i="17"/>
  <c r="Q28" i="17"/>
  <c r="U28" i="17"/>
  <c r="R28" i="17"/>
  <c r="V28" i="17"/>
  <c r="P25" i="17"/>
  <c r="P86" i="17"/>
  <c r="P85" i="17"/>
  <c r="P56" i="17"/>
  <c r="T67" i="17"/>
  <c r="X67" i="17"/>
  <c r="Q67" i="17"/>
  <c r="U67" i="17"/>
  <c r="R67" i="17"/>
  <c r="V67" i="17"/>
  <c r="S67" i="17"/>
  <c r="W67" i="17"/>
  <c r="Q62" i="17"/>
  <c r="U62" i="17"/>
  <c r="R62" i="17"/>
  <c r="V62" i="17"/>
  <c r="S62" i="17"/>
  <c r="W62" i="17"/>
  <c r="T62" i="17"/>
  <c r="X62" i="17"/>
  <c r="P46" i="17"/>
  <c r="P44" i="17"/>
  <c r="P45" i="17"/>
  <c r="P29" i="17"/>
  <c r="O98" i="7"/>
  <c r="S98" i="7"/>
  <c r="M98" i="7"/>
  <c r="Q98" i="7"/>
  <c r="P98" i="7"/>
  <c r="R98" i="7"/>
  <c r="T98" i="7"/>
  <c r="N98" i="7"/>
  <c r="O73" i="7"/>
  <c r="S73" i="7"/>
  <c r="P73" i="7"/>
  <c r="T73" i="7"/>
  <c r="M73" i="7"/>
  <c r="Q73" i="7"/>
  <c r="N73" i="7"/>
  <c r="R73" i="7"/>
  <c r="M67" i="7"/>
  <c r="Q67" i="7"/>
  <c r="P67" i="7"/>
  <c r="R67" i="7"/>
  <c r="N67" i="7"/>
  <c r="S67" i="7"/>
  <c r="O67" i="7"/>
  <c r="T67" i="7"/>
  <c r="P18" i="6"/>
  <c r="T18" i="6"/>
  <c r="O18" i="6"/>
  <c r="Q18" i="6"/>
  <c r="M18" i="6"/>
  <c r="R18" i="6"/>
  <c r="N18" i="6"/>
  <c r="S18" i="6"/>
  <c r="L137" i="7"/>
  <c r="P19" i="6"/>
  <c r="T19" i="6"/>
  <c r="N19" i="6"/>
  <c r="S19" i="6"/>
  <c r="O19" i="6"/>
  <c r="Q19" i="6"/>
  <c r="M19" i="6"/>
  <c r="R19" i="6"/>
  <c r="L101" i="7"/>
  <c r="O159" i="7"/>
  <c r="S159" i="7"/>
  <c r="P159" i="7"/>
  <c r="T159" i="7"/>
  <c r="N159" i="7"/>
  <c r="Q159" i="7"/>
  <c r="R159" i="7"/>
  <c r="M159" i="7"/>
  <c r="P14" i="16"/>
  <c r="Q12" i="16"/>
  <c r="U12" i="16"/>
  <c r="R12" i="16"/>
  <c r="V12" i="16"/>
  <c r="S12" i="16"/>
  <c r="W12" i="16"/>
  <c r="T12" i="16"/>
  <c r="X12" i="16"/>
  <c r="P22" i="16"/>
  <c r="Q20" i="16"/>
  <c r="U20" i="16"/>
  <c r="R20" i="16"/>
  <c r="V20" i="16"/>
  <c r="S20" i="16"/>
  <c r="W20" i="16"/>
  <c r="T20" i="16"/>
  <c r="X20" i="16"/>
  <c r="O152" i="7"/>
  <c r="S152" i="7"/>
  <c r="P152" i="7"/>
  <c r="T152" i="7"/>
  <c r="N152" i="7"/>
  <c r="Q152" i="7"/>
  <c r="R152" i="7"/>
  <c r="M152" i="7"/>
  <c r="L164" i="7"/>
  <c r="O185" i="7"/>
  <c r="S185" i="7"/>
  <c r="P185" i="7"/>
  <c r="T185" i="7"/>
  <c r="N185" i="7"/>
  <c r="Q185" i="7"/>
  <c r="R185" i="7"/>
  <c r="M185" i="7"/>
  <c r="O186" i="7"/>
  <c r="S186" i="7"/>
  <c r="P186" i="7"/>
  <c r="T186" i="7"/>
  <c r="R186" i="7"/>
  <c r="M186" i="7"/>
  <c r="N186" i="7"/>
  <c r="Q186" i="7"/>
  <c r="O118" i="7"/>
  <c r="S118" i="7"/>
  <c r="M118" i="7"/>
  <c r="Q118" i="7"/>
  <c r="N118" i="7"/>
  <c r="P118" i="7"/>
  <c r="T118" i="7"/>
  <c r="R118" i="7"/>
  <c r="L119" i="7"/>
  <c r="O167" i="7"/>
  <c r="S167" i="7"/>
  <c r="P167" i="7"/>
  <c r="T167" i="7"/>
  <c r="N167" i="7"/>
  <c r="Q167" i="7"/>
  <c r="R167" i="7"/>
  <c r="M167" i="7"/>
  <c r="O168" i="7"/>
  <c r="S168" i="7"/>
  <c r="P168" i="7"/>
  <c r="T168" i="7"/>
  <c r="R168" i="7"/>
  <c r="M168" i="7"/>
  <c r="N168" i="7"/>
  <c r="Q168" i="7"/>
  <c r="P21" i="6"/>
  <c r="T21" i="6"/>
  <c r="Q21" i="6"/>
  <c r="M21" i="6"/>
  <c r="R21" i="6"/>
  <c r="N21" i="6"/>
  <c r="S21" i="6"/>
  <c r="O21" i="6"/>
  <c r="N54" i="5"/>
  <c r="R54" i="5"/>
  <c r="P54" i="5"/>
  <c r="T54" i="5"/>
  <c r="Q54" i="5"/>
  <c r="O54" i="5"/>
  <c r="S54" i="5"/>
  <c r="M54" i="5"/>
  <c r="N60" i="5"/>
  <c r="R60" i="5"/>
  <c r="P60" i="5"/>
  <c r="T60" i="5"/>
  <c r="M60" i="5"/>
  <c r="O60" i="5"/>
  <c r="Q60" i="5"/>
  <c r="S60" i="5"/>
  <c r="N33" i="5"/>
  <c r="R33" i="5"/>
  <c r="P33" i="5"/>
  <c r="T33" i="5"/>
  <c r="O33" i="5"/>
  <c r="Q33" i="5"/>
  <c r="S33" i="5"/>
  <c r="M33" i="5"/>
  <c r="N41" i="5"/>
  <c r="R41" i="5"/>
  <c r="P41" i="5"/>
  <c r="T41" i="5"/>
  <c r="O41" i="5"/>
  <c r="M41" i="5"/>
  <c r="Q41" i="5"/>
  <c r="S41" i="5"/>
  <c r="N57" i="5"/>
  <c r="R57" i="5"/>
  <c r="P57" i="5"/>
  <c r="T57" i="5"/>
  <c r="O57" i="5"/>
  <c r="M57" i="5"/>
  <c r="Q57" i="5"/>
  <c r="S57" i="5"/>
  <c r="P8" i="16"/>
  <c r="Q4" i="16"/>
  <c r="U4" i="16"/>
  <c r="R4" i="16"/>
  <c r="T4" i="16"/>
  <c r="X4" i="16"/>
  <c r="V4" i="16"/>
  <c r="W4" i="16"/>
  <c r="S4" i="16"/>
  <c r="N40" i="5"/>
  <c r="R40" i="5"/>
  <c r="P40" i="5"/>
  <c r="T40" i="5"/>
  <c r="M40" i="5"/>
  <c r="S40" i="5"/>
  <c r="O40" i="5"/>
  <c r="Q40" i="5"/>
  <c r="N47" i="5"/>
  <c r="R47" i="5"/>
  <c r="P47" i="5"/>
  <c r="T47" i="5"/>
  <c r="S47" i="5"/>
  <c r="Q47" i="5"/>
  <c r="M47" i="5"/>
  <c r="O47" i="5"/>
  <c r="N67" i="5"/>
  <c r="R67" i="5"/>
  <c r="P67" i="5"/>
  <c r="T67" i="5"/>
  <c r="S67" i="5"/>
  <c r="O67" i="5"/>
  <c r="M67" i="5"/>
  <c r="Q67" i="5"/>
  <c r="Q82" i="17"/>
  <c r="U82" i="17"/>
  <c r="R82" i="17"/>
  <c r="V82" i="17"/>
  <c r="S82" i="17"/>
  <c r="W82" i="17"/>
  <c r="T82" i="17"/>
  <c r="X82" i="17"/>
  <c r="P97" i="17"/>
  <c r="P81" i="17"/>
  <c r="S52" i="17"/>
  <c r="W52" i="17"/>
  <c r="T52" i="17"/>
  <c r="X52" i="17"/>
  <c r="Q52" i="17"/>
  <c r="U52" i="17"/>
  <c r="R52" i="17"/>
  <c r="V52" i="17"/>
  <c r="T63" i="17"/>
  <c r="X63" i="17"/>
  <c r="Q63" i="17"/>
  <c r="U63" i="17"/>
  <c r="R63" i="17"/>
  <c r="V63" i="17"/>
  <c r="W63" i="17"/>
  <c r="S63" i="17"/>
  <c r="Q58" i="17"/>
  <c r="U58" i="17"/>
  <c r="R58" i="17"/>
  <c r="V58" i="17"/>
  <c r="S58" i="17"/>
  <c r="W58" i="17"/>
  <c r="X58" i="17"/>
  <c r="T58" i="17"/>
  <c r="R73" i="17"/>
  <c r="V73" i="17"/>
  <c r="S73" i="17"/>
  <c r="W73" i="17"/>
  <c r="T73" i="17"/>
  <c r="X73" i="17"/>
  <c r="Q73" i="17"/>
  <c r="U73" i="17"/>
  <c r="P40" i="17"/>
  <c r="P41" i="17"/>
  <c r="M40" i="8"/>
  <c r="Q40" i="8"/>
  <c r="O40" i="8"/>
  <c r="S40" i="8"/>
  <c r="T40" i="8"/>
  <c r="N40" i="8"/>
  <c r="R40" i="8"/>
  <c r="P40" i="8"/>
  <c r="L57" i="7"/>
  <c r="L65" i="7"/>
  <c r="O72" i="7"/>
  <c r="S72" i="7"/>
  <c r="P72" i="7"/>
  <c r="T72" i="7"/>
  <c r="M72" i="7"/>
  <c r="Q72" i="7"/>
  <c r="N72" i="7"/>
  <c r="R72" i="7"/>
  <c r="P22" i="6"/>
  <c r="T22" i="6"/>
  <c r="O22" i="6"/>
  <c r="Q22" i="6"/>
  <c r="M22" i="6"/>
  <c r="R22" i="6"/>
  <c r="S22" i="6"/>
  <c r="N22" i="6"/>
  <c r="O125" i="7"/>
  <c r="S125" i="7"/>
  <c r="M125" i="7"/>
  <c r="Q125" i="7"/>
  <c r="R125" i="7"/>
  <c r="T125" i="7"/>
  <c r="P125" i="7"/>
  <c r="N125" i="7"/>
  <c r="P23" i="6"/>
  <c r="T23" i="6"/>
  <c r="N23" i="6"/>
  <c r="S23" i="6"/>
  <c r="O23" i="6"/>
  <c r="Q23" i="6"/>
  <c r="R23" i="6"/>
  <c r="M23" i="6"/>
  <c r="O89" i="7"/>
  <c r="S89" i="7"/>
  <c r="M89" i="7"/>
  <c r="Q89" i="7"/>
  <c r="R89" i="7"/>
  <c r="T89" i="7"/>
  <c r="N89" i="7"/>
  <c r="P89" i="7"/>
  <c r="O162" i="7"/>
  <c r="S162" i="7"/>
  <c r="P162" i="7"/>
  <c r="T162" i="7"/>
  <c r="M162" i="7"/>
  <c r="N162" i="7"/>
  <c r="Q162" i="7"/>
  <c r="R162" i="7"/>
  <c r="P20" i="6"/>
  <c r="T20" i="6"/>
  <c r="M20" i="6"/>
  <c r="R20" i="6"/>
  <c r="N20" i="6"/>
  <c r="S20" i="6"/>
  <c r="O20" i="6"/>
  <c r="Q20" i="6"/>
  <c r="Q28" i="16"/>
  <c r="U28" i="16"/>
  <c r="R28" i="16"/>
  <c r="V28" i="16"/>
  <c r="S28" i="16"/>
  <c r="W28" i="16"/>
  <c r="T28" i="16"/>
  <c r="X28" i="16"/>
  <c r="O151" i="7"/>
  <c r="S151" i="7"/>
  <c r="P151" i="7"/>
  <c r="T151" i="7"/>
  <c r="M151" i="7"/>
  <c r="N151" i="7"/>
  <c r="Q151" i="7"/>
  <c r="R151" i="7"/>
  <c r="O153" i="7"/>
  <c r="S153" i="7"/>
  <c r="P153" i="7"/>
  <c r="T153" i="7"/>
  <c r="Q153" i="7"/>
  <c r="R153" i="7"/>
  <c r="M153" i="7"/>
  <c r="N153" i="7"/>
  <c r="L191" i="7"/>
  <c r="O184" i="7"/>
  <c r="S184" i="7"/>
  <c r="P184" i="7"/>
  <c r="T184" i="7"/>
  <c r="R184" i="7"/>
  <c r="M184" i="7"/>
  <c r="N184" i="7"/>
  <c r="Q184" i="7"/>
  <c r="O117" i="7"/>
  <c r="S117" i="7"/>
  <c r="M117" i="7"/>
  <c r="Q117" i="7"/>
  <c r="T117" i="7"/>
  <c r="N117" i="7"/>
  <c r="P117" i="7"/>
  <c r="R117" i="7"/>
  <c r="O113" i="7"/>
  <c r="S113" i="7"/>
  <c r="M113" i="7"/>
  <c r="Q113" i="7"/>
  <c r="P113" i="7"/>
  <c r="R113" i="7"/>
  <c r="N113" i="7"/>
  <c r="T113" i="7"/>
  <c r="L146" i="7"/>
  <c r="L173" i="7"/>
  <c r="O166" i="7"/>
  <c r="S166" i="7"/>
  <c r="P166" i="7"/>
  <c r="T166" i="7"/>
  <c r="R166" i="7"/>
  <c r="M166" i="7"/>
  <c r="N166" i="7"/>
  <c r="Q166" i="7"/>
  <c r="N42" i="5"/>
  <c r="R42" i="5"/>
  <c r="P42" i="5"/>
  <c r="T42" i="5"/>
  <c r="Q42" i="5"/>
  <c r="O42" i="5"/>
  <c r="S42" i="5"/>
  <c r="M42" i="5"/>
  <c r="N58" i="5"/>
  <c r="R58" i="5"/>
  <c r="P58" i="5"/>
  <c r="T58" i="5"/>
  <c r="Q58" i="5"/>
  <c r="M58" i="5"/>
  <c r="O58" i="5"/>
  <c r="S58" i="5"/>
  <c r="G41" i="4"/>
  <c r="E42" i="4"/>
  <c r="N64" i="5"/>
  <c r="R64" i="5"/>
  <c r="P64" i="5"/>
  <c r="T64" i="5"/>
  <c r="M64" i="5"/>
  <c r="Q64" i="5"/>
  <c r="O64" i="5"/>
  <c r="S64" i="5"/>
  <c r="N45" i="5"/>
  <c r="R45" i="5"/>
  <c r="P45" i="5"/>
  <c r="T45" i="5"/>
  <c r="O45" i="5"/>
  <c r="Q45" i="5"/>
  <c r="S45" i="5"/>
  <c r="M45" i="5"/>
  <c r="N61" i="5"/>
  <c r="R61" i="5"/>
  <c r="P61" i="5"/>
  <c r="T61" i="5"/>
  <c r="O61" i="5"/>
  <c r="S61" i="5"/>
  <c r="M61" i="5"/>
  <c r="Q61" i="5"/>
  <c r="N51" i="5"/>
  <c r="R51" i="5"/>
  <c r="P51" i="5"/>
  <c r="T51" i="5"/>
  <c r="S51" i="5"/>
  <c r="M51" i="5"/>
  <c r="O51" i="5"/>
  <c r="Q51" i="5"/>
  <c r="N32" i="5"/>
  <c r="R32" i="5"/>
  <c r="P32" i="5"/>
  <c r="T32" i="5"/>
  <c r="M32" i="5"/>
  <c r="O32" i="5"/>
  <c r="S32" i="5"/>
  <c r="Q32" i="5"/>
  <c r="N44" i="5"/>
  <c r="R44" i="5"/>
  <c r="P44" i="5"/>
  <c r="T44" i="5"/>
  <c r="M44" i="5"/>
  <c r="O44" i="5"/>
  <c r="Q44" i="5"/>
  <c r="S44" i="5"/>
  <c r="N55" i="5"/>
  <c r="R55" i="5"/>
  <c r="P55" i="5"/>
  <c r="T55" i="5"/>
  <c r="S55" i="5"/>
  <c r="O55" i="5"/>
  <c r="Q55" i="5"/>
  <c r="M55" i="5"/>
  <c r="G13" i="4"/>
  <c r="E14" i="4"/>
  <c r="S24" i="17"/>
  <c r="W24" i="17"/>
  <c r="T24" i="17"/>
  <c r="X24" i="17"/>
  <c r="Q24" i="17"/>
  <c r="U24" i="17"/>
  <c r="R24" i="17"/>
  <c r="V24" i="17"/>
  <c r="T39" i="17"/>
  <c r="X39" i="17"/>
  <c r="Q39" i="17"/>
  <c r="U39" i="17"/>
  <c r="R39" i="17"/>
  <c r="V39" i="17"/>
  <c r="S39" i="17"/>
  <c r="W39" i="17"/>
  <c r="T55" i="17"/>
  <c r="X55" i="17"/>
  <c r="Q55" i="17"/>
  <c r="U55" i="17"/>
  <c r="R55" i="17"/>
  <c r="V55" i="17"/>
  <c r="S55" i="17"/>
  <c r="W55" i="17"/>
  <c r="T13" i="16"/>
  <c r="X13" i="16"/>
  <c r="Q13" i="16"/>
  <c r="U13" i="16"/>
  <c r="R13" i="16"/>
  <c r="V13" i="16"/>
  <c r="S13" i="16"/>
  <c r="W13" i="16"/>
  <c r="P9" i="17"/>
  <c r="R10" i="17"/>
  <c r="V10" i="17"/>
  <c r="S10" i="17"/>
  <c r="W10" i="17"/>
  <c r="T10" i="17"/>
  <c r="X10" i="17"/>
  <c r="Q10" i="17"/>
  <c r="U10" i="17"/>
  <c r="Q26" i="17"/>
  <c r="U26" i="17"/>
  <c r="R26" i="17"/>
  <c r="V26" i="17"/>
  <c r="S26" i="17"/>
  <c r="W26" i="17"/>
  <c r="T26" i="17"/>
  <c r="X26" i="17"/>
  <c r="T43" i="17"/>
  <c r="X43" i="17"/>
  <c r="Q43" i="17"/>
  <c r="U43" i="17"/>
  <c r="R43" i="17"/>
  <c r="V43" i="17"/>
  <c r="S43" i="17"/>
  <c r="W43" i="17"/>
  <c r="P49" i="17"/>
  <c r="T87" i="17"/>
  <c r="X87" i="17"/>
  <c r="Q87" i="17"/>
  <c r="U87" i="17"/>
  <c r="R87" i="17"/>
  <c r="V87" i="17"/>
  <c r="S87" i="17"/>
  <c r="W87" i="17"/>
  <c r="T7" i="17"/>
  <c r="X7" i="17"/>
  <c r="Q7" i="17"/>
  <c r="U7" i="17"/>
  <c r="R7" i="17"/>
  <c r="V7" i="17"/>
  <c r="S7" i="17"/>
  <c r="W7" i="17"/>
  <c r="P94" i="17"/>
  <c r="Q78" i="17"/>
  <c r="U78" i="17"/>
  <c r="R78" i="17"/>
  <c r="V78" i="17"/>
  <c r="S78" i="17"/>
  <c r="W78" i="17"/>
  <c r="T78" i="17"/>
  <c r="X78" i="17"/>
  <c r="P93" i="17"/>
  <c r="R77" i="17"/>
  <c r="V77" i="17"/>
  <c r="S77" i="17"/>
  <c r="W77" i="17"/>
  <c r="T77" i="17"/>
  <c r="X77" i="17"/>
  <c r="Q77" i="17"/>
  <c r="U77" i="17"/>
  <c r="S48" i="17"/>
  <c r="W48" i="17"/>
  <c r="T48" i="17"/>
  <c r="X48" i="17"/>
  <c r="Q48" i="17"/>
  <c r="U48" i="17"/>
  <c r="R48" i="17"/>
  <c r="V48" i="17"/>
  <c r="P70" i="17"/>
  <c r="P54" i="17"/>
  <c r="P36" i="17"/>
  <c r="O77" i="7"/>
  <c r="S77" i="7"/>
  <c r="P77" i="7"/>
  <c r="T77" i="7"/>
  <c r="M77" i="7"/>
  <c r="Q77" i="7"/>
  <c r="N77" i="7"/>
  <c r="R77" i="7"/>
  <c r="O71" i="7"/>
  <c r="S71" i="7"/>
  <c r="P71" i="7"/>
  <c r="T71" i="7"/>
  <c r="M71" i="7"/>
  <c r="Q71" i="7"/>
  <c r="N71" i="7"/>
  <c r="R71" i="7"/>
  <c r="O140" i="7"/>
  <c r="S140" i="7"/>
  <c r="P140" i="7"/>
  <c r="T140" i="7"/>
  <c r="R140" i="7"/>
  <c r="M140" i="7"/>
  <c r="N140" i="7"/>
  <c r="Q140" i="7"/>
  <c r="O158" i="7"/>
  <c r="S158" i="7"/>
  <c r="P158" i="7"/>
  <c r="T158" i="7"/>
  <c r="R158" i="7"/>
  <c r="M158" i="7"/>
  <c r="N158" i="7"/>
  <c r="Q158" i="7"/>
  <c r="O176" i="7"/>
  <c r="S176" i="7"/>
  <c r="P176" i="7"/>
  <c r="T176" i="7"/>
  <c r="R176" i="7"/>
  <c r="M176" i="7"/>
  <c r="N176" i="7"/>
  <c r="Q176" i="7"/>
  <c r="O124" i="7"/>
  <c r="S124" i="7"/>
  <c r="M124" i="7"/>
  <c r="Q124" i="7"/>
  <c r="P124" i="7"/>
  <c r="R124" i="7"/>
  <c r="N124" i="7"/>
  <c r="T124" i="7"/>
  <c r="L83" i="7"/>
  <c r="O88" i="7"/>
  <c r="S88" i="7"/>
  <c r="M88" i="7"/>
  <c r="Q88" i="7"/>
  <c r="P88" i="7"/>
  <c r="R88" i="7"/>
  <c r="T88" i="7"/>
  <c r="N88" i="7"/>
  <c r="O141" i="7"/>
  <c r="S141" i="7"/>
  <c r="P141" i="7"/>
  <c r="T141" i="7"/>
  <c r="N141" i="7"/>
  <c r="Q141" i="7"/>
  <c r="R141" i="7"/>
  <c r="M141" i="7"/>
  <c r="O177" i="7"/>
  <c r="S177" i="7"/>
  <c r="P177" i="7"/>
  <c r="T177" i="7"/>
  <c r="N177" i="7"/>
  <c r="Q177" i="7"/>
  <c r="R177" i="7"/>
  <c r="M177" i="7"/>
  <c r="P24" i="6"/>
  <c r="T24" i="6"/>
  <c r="M24" i="6"/>
  <c r="R24" i="6"/>
  <c r="N24" i="6"/>
  <c r="S24" i="6"/>
  <c r="O24" i="6"/>
  <c r="Q24" i="6"/>
  <c r="O149" i="7"/>
  <c r="S149" i="7"/>
  <c r="P149" i="7"/>
  <c r="T149" i="7"/>
  <c r="N149" i="7"/>
  <c r="Q149" i="7"/>
  <c r="R149" i="7"/>
  <c r="M149" i="7"/>
  <c r="O150" i="7"/>
  <c r="S150" i="7"/>
  <c r="P150" i="7"/>
  <c r="T150" i="7"/>
  <c r="R150" i="7"/>
  <c r="M150" i="7"/>
  <c r="N150" i="7"/>
  <c r="Q150" i="7"/>
  <c r="O188" i="7"/>
  <c r="S188" i="7"/>
  <c r="P188" i="7"/>
  <c r="T188" i="7"/>
  <c r="N188" i="7"/>
  <c r="Q188" i="7"/>
  <c r="R188" i="7"/>
  <c r="M188" i="7"/>
  <c r="O116" i="7"/>
  <c r="S116" i="7"/>
  <c r="M116" i="7"/>
  <c r="Q116" i="7"/>
  <c r="T116" i="7"/>
  <c r="N116" i="7"/>
  <c r="P116" i="7"/>
  <c r="R116" i="7"/>
  <c r="O170" i="7"/>
  <c r="S170" i="7"/>
  <c r="P170" i="7"/>
  <c r="T170" i="7"/>
  <c r="N170" i="7"/>
  <c r="Q170" i="7"/>
  <c r="R170" i="7"/>
  <c r="M170" i="7"/>
  <c r="L182" i="7"/>
  <c r="L128" i="7"/>
  <c r="N46" i="5"/>
  <c r="R46" i="5"/>
  <c r="P46" i="5"/>
  <c r="T46" i="5"/>
  <c r="Q46" i="5"/>
  <c r="S46" i="5"/>
  <c r="O46" i="5"/>
  <c r="M46" i="5"/>
  <c r="N62" i="5"/>
  <c r="R62" i="5"/>
  <c r="P62" i="5"/>
  <c r="T62" i="5"/>
  <c r="Q62" i="5"/>
  <c r="M62" i="5"/>
  <c r="O62" i="5"/>
  <c r="S62" i="5"/>
  <c r="I40" i="4"/>
  <c r="L40" i="4"/>
  <c r="J40" i="4"/>
  <c r="N40" i="4"/>
  <c r="O40" i="4"/>
  <c r="K40" i="4"/>
  <c r="H40" i="4"/>
  <c r="M40" i="4"/>
  <c r="N68" i="5"/>
  <c r="R68" i="5"/>
  <c r="P68" i="5"/>
  <c r="T68" i="5"/>
  <c r="M68" i="5"/>
  <c r="Q68" i="5"/>
  <c r="O68" i="5"/>
  <c r="S68" i="5"/>
  <c r="N43" i="5"/>
  <c r="R43" i="5"/>
  <c r="P43" i="5"/>
  <c r="T43" i="5"/>
  <c r="S43" i="5"/>
  <c r="M43" i="5"/>
  <c r="O43" i="5"/>
  <c r="Q43" i="5"/>
  <c r="N37" i="5"/>
  <c r="R37" i="5"/>
  <c r="P37" i="5"/>
  <c r="T37" i="5"/>
  <c r="O37" i="5"/>
  <c r="M37" i="5"/>
  <c r="Q37" i="5"/>
  <c r="S37" i="5"/>
  <c r="N49" i="5"/>
  <c r="R49" i="5"/>
  <c r="P49" i="5"/>
  <c r="T49" i="5"/>
  <c r="O49" i="5"/>
  <c r="Q49" i="5"/>
  <c r="M49" i="5"/>
  <c r="S49" i="5"/>
  <c r="N65" i="5"/>
  <c r="R65" i="5"/>
  <c r="P65" i="5"/>
  <c r="T65" i="5"/>
  <c r="O65" i="5"/>
  <c r="S65" i="5"/>
  <c r="M65" i="5"/>
  <c r="Q65" i="5"/>
  <c r="I33" i="4"/>
  <c r="K33" i="4"/>
  <c r="O33" i="4"/>
  <c r="H33" i="4"/>
  <c r="M33" i="4"/>
  <c r="L33" i="4"/>
  <c r="N33" i="4"/>
  <c r="J33" i="4"/>
  <c r="S6" i="16"/>
  <c r="W6" i="16"/>
  <c r="T6" i="16"/>
  <c r="X6" i="16"/>
  <c r="Q6" i="16"/>
  <c r="U6" i="16"/>
  <c r="R6" i="16"/>
  <c r="V6" i="16"/>
  <c r="N48" i="5"/>
  <c r="R48" i="5"/>
  <c r="P48" i="5"/>
  <c r="T48" i="5"/>
  <c r="M48" i="5"/>
  <c r="O48" i="5"/>
  <c r="Q48" i="5"/>
  <c r="S48" i="5"/>
  <c r="N59" i="5"/>
  <c r="R59" i="5"/>
  <c r="P59" i="5"/>
  <c r="T59" i="5"/>
  <c r="S59" i="5"/>
  <c r="O59" i="5"/>
  <c r="Q59" i="5"/>
  <c r="M59" i="5"/>
  <c r="I12" i="4"/>
  <c r="L12" i="4"/>
  <c r="J12" i="4"/>
  <c r="N12" i="4"/>
  <c r="H12" i="4"/>
  <c r="M12" i="4"/>
  <c r="O12" i="4"/>
  <c r="K12" i="4"/>
  <c r="S8" i="17"/>
  <c r="W8" i="17"/>
  <c r="T8" i="17"/>
  <c r="X8" i="17"/>
  <c r="Q8" i="17"/>
  <c r="U8" i="17"/>
  <c r="R8" i="17"/>
  <c r="V8" i="17"/>
  <c r="M49" i="10"/>
  <c r="M69" i="10"/>
  <c r="M90" i="10" s="1"/>
  <c r="T27" i="17"/>
  <c r="X27" i="17"/>
  <c r="Q27" i="17"/>
  <c r="U27" i="17"/>
  <c r="R27" i="17"/>
  <c r="V27" i="17"/>
  <c r="S27" i="17"/>
  <c r="W27" i="17"/>
  <c r="T47" i="17"/>
  <c r="X47" i="17"/>
  <c r="Q47" i="17"/>
  <c r="U47" i="17"/>
  <c r="R47" i="17"/>
  <c r="V47" i="17"/>
  <c r="S47" i="17"/>
  <c r="W47" i="17"/>
  <c r="S92" i="17"/>
  <c r="W92" i="17"/>
  <c r="T92" i="17"/>
  <c r="X92" i="17"/>
  <c r="Q92" i="17"/>
  <c r="U92" i="17"/>
  <c r="R92" i="17"/>
  <c r="V92" i="17"/>
  <c r="T83" i="17"/>
  <c r="X83" i="17"/>
  <c r="Q83" i="17"/>
  <c r="U83" i="17"/>
  <c r="R83" i="17"/>
  <c r="V83" i="17"/>
  <c r="S83" i="17"/>
  <c r="W83" i="17"/>
  <c r="T12" i="17"/>
  <c r="X12" i="17"/>
  <c r="Q12" i="17"/>
  <c r="U12" i="17"/>
  <c r="R12" i="17"/>
  <c r="V12" i="17"/>
  <c r="S12" i="17"/>
  <c r="W12" i="17"/>
  <c r="Q42" i="17"/>
  <c r="U42" i="17"/>
  <c r="R42" i="17"/>
  <c r="V42" i="17"/>
  <c r="S42" i="17"/>
  <c r="W42" i="17"/>
  <c r="T42" i="17"/>
  <c r="X42" i="17"/>
  <c r="T31" i="17"/>
  <c r="X31" i="17"/>
  <c r="Q31" i="17"/>
  <c r="U31" i="17"/>
  <c r="R31" i="17"/>
  <c r="V31" i="17"/>
  <c r="S31" i="17"/>
  <c r="W31" i="17"/>
  <c r="P59" i="17"/>
  <c r="R57" i="17"/>
  <c r="V57" i="17"/>
  <c r="S57" i="17"/>
  <c r="W57" i="17"/>
  <c r="T57" i="17"/>
  <c r="X57" i="17"/>
  <c r="Q57" i="17"/>
  <c r="U57" i="17"/>
  <c r="P80" i="17"/>
  <c r="T21" i="16"/>
  <c r="X21" i="16"/>
  <c r="Q21" i="16"/>
  <c r="U21" i="16"/>
  <c r="R21" i="16"/>
  <c r="V21" i="16"/>
  <c r="S21" i="16"/>
  <c r="W21" i="16"/>
  <c r="P14" i="17"/>
  <c r="T18" i="17"/>
  <c r="U18" i="17"/>
  <c r="Q18" i="17"/>
  <c r="V18" i="17"/>
  <c r="R18" i="17"/>
  <c r="W18" i="17"/>
  <c r="S18" i="17"/>
  <c r="X18" i="17"/>
  <c r="P30" i="17"/>
  <c r="P35" i="17"/>
  <c r="P61" i="17"/>
  <c r="P64" i="17"/>
  <c r="P51" i="17"/>
  <c r="P65" i="17"/>
  <c r="P84" i="17"/>
  <c r="P75" i="17"/>
  <c r="P7" i="16"/>
  <c r="Q6" i="17"/>
  <c r="U6" i="17"/>
  <c r="R6" i="17"/>
  <c r="V6" i="17"/>
  <c r="S6" i="17"/>
  <c r="W6" i="17"/>
  <c r="T6" i="17"/>
  <c r="X6" i="17"/>
  <c r="P11" i="17"/>
  <c r="P15" i="17"/>
  <c r="P20" i="17"/>
  <c r="P21" i="17"/>
  <c r="J75" i="7"/>
  <c r="J84" i="7" s="1"/>
  <c r="L66" i="7"/>
  <c r="P90" i="17"/>
  <c r="P74" i="17"/>
  <c r="P89" i="17"/>
  <c r="P60" i="17"/>
  <c r="P71" i="17"/>
  <c r="P66" i="17"/>
  <c r="P50" i="17"/>
  <c r="S32" i="17"/>
  <c r="W32" i="17"/>
  <c r="T32" i="17"/>
  <c r="X32" i="17"/>
  <c r="Q32" i="17"/>
  <c r="U32" i="17"/>
  <c r="R32" i="17"/>
  <c r="V32" i="17"/>
  <c r="R33" i="17"/>
  <c r="V33" i="17"/>
  <c r="S33" i="17"/>
  <c r="W33" i="17"/>
  <c r="T33" i="17"/>
  <c r="X33" i="17"/>
  <c r="Q33" i="17"/>
  <c r="U33" i="17"/>
  <c r="O78" i="7"/>
  <c r="S78" i="7"/>
  <c r="P78" i="7"/>
  <c r="T78" i="7"/>
  <c r="M78" i="7"/>
  <c r="Q78" i="7"/>
  <c r="N78" i="7"/>
  <c r="R78" i="7"/>
  <c r="O97" i="7"/>
  <c r="S97" i="7"/>
  <c r="M97" i="7"/>
  <c r="Q97" i="7"/>
  <c r="N97" i="7"/>
  <c r="P97" i="7"/>
  <c r="R97" i="7"/>
  <c r="T97" i="7"/>
  <c r="L74" i="7"/>
  <c r="M68" i="7"/>
  <c r="Q68" i="7"/>
  <c r="N68" i="7"/>
  <c r="S68" i="7"/>
  <c r="O68" i="7"/>
  <c r="T68" i="7"/>
  <c r="P68" i="7"/>
  <c r="R68" i="7"/>
  <c r="O142" i="7"/>
  <c r="S142" i="7"/>
  <c r="P142" i="7"/>
  <c r="T142" i="7"/>
  <c r="Q142" i="7"/>
  <c r="R142" i="7"/>
  <c r="M142" i="7"/>
  <c r="N142" i="7"/>
  <c r="O160" i="7"/>
  <c r="S160" i="7"/>
  <c r="P160" i="7"/>
  <c r="T160" i="7"/>
  <c r="Q160" i="7"/>
  <c r="R160" i="7"/>
  <c r="M160" i="7"/>
  <c r="N160" i="7"/>
  <c r="O178" i="7"/>
  <c r="S178" i="7"/>
  <c r="P178" i="7"/>
  <c r="T178" i="7"/>
  <c r="Q178" i="7"/>
  <c r="R178" i="7"/>
  <c r="M178" i="7"/>
  <c r="N178" i="7"/>
  <c r="O123" i="7"/>
  <c r="S123" i="7"/>
  <c r="M123" i="7"/>
  <c r="Q123" i="7"/>
  <c r="P123" i="7"/>
  <c r="R123" i="7"/>
  <c r="T123" i="7"/>
  <c r="N123" i="7"/>
  <c r="O121" i="7"/>
  <c r="S121" i="7"/>
  <c r="M121" i="7"/>
  <c r="Q121" i="7"/>
  <c r="T121" i="7"/>
  <c r="N121" i="7"/>
  <c r="P121" i="7"/>
  <c r="R121" i="7"/>
  <c r="L92" i="7"/>
  <c r="O85" i="7"/>
  <c r="S85" i="7"/>
  <c r="P85" i="7"/>
  <c r="T85" i="7"/>
  <c r="M85" i="7"/>
  <c r="Q85" i="7"/>
  <c r="N85" i="7"/>
  <c r="R85" i="7"/>
  <c r="O144" i="7"/>
  <c r="S144" i="7"/>
  <c r="P144" i="7"/>
  <c r="T144" i="7"/>
  <c r="M144" i="7"/>
  <c r="N144" i="7"/>
  <c r="Q144" i="7"/>
  <c r="R144" i="7"/>
  <c r="O180" i="7"/>
  <c r="S180" i="7"/>
  <c r="P180" i="7"/>
  <c r="T180" i="7"/>
  <c r="M180" i="7"/>
  <c r="N180" i="7"/>
  <c r="Q180" i="7"/>
  <c r="R180" i="7"/>
  <c r="L155" i="7"/>
  <c r="O148" i="7"/>
  <c r="S148" i="7"/>
  <c r="P148" i="7"/>
  <c r="T148" i="7"/>
  <c r="R148" i="7"/>
  <c r="M148" i="7"/>
  <c r="N148" i="7"/>
  <c r="Q148" i="7"/>
  <c r="O187" i="7"/>
  <c r="S187" i="7"/>
  <c r="P187" i="7"/>
  <c r="T187" i="7"/>
  <c r="M187" i="7"/>
  <c r="N187" i="7"/>
  <c r="Q187" i="7"/>
  <c r="R187" i="7"/>
  <c r="O189" i="7"/>
  <c r="S189" i="7"/>
  <c r="P189" i="7"/>
  <c r="T189" i="7"/>
  <c r="Q189" i="7"/>
  <c r="R189" i="7"/>
  <c r="M189" i="7"/>
  <c r="N189" i="7"/>
  <c r="L110" i="7"/>
  <c r="O112" i="7"/>
  <c r="S112" i="7"/>
  <c r="M112" i="7"/>
  <c r="Q112" i="7"/>
  <c r="N112" i="7"/>
  <c r="P112" i="7"/>
  <c r="R112" i="7"/>
  <c r="T112" i="7"/>
  <c r="O114" i="7"/>
  <c r="S114" i="7"/>
  <c r="M114" i="7"/>
  <c r="Q114" i="7"/>
  <c r="R114" i="7"/>
  <c r="T114" i="7"/>
  <c r="N114" i="7"/>
  <c r="P114" i="7"/>
  <c r="O169" i="7"/>
  <c r="S169" i="7"/>
  <c r="P169" i="7"/>
  <c r="T169" i="7"/>
  <c r="M169" i="7"/>
  <c r="N169" i="7"/>
  <c r="Q169" i="7"/>
  <c r="R169" i="7"/>
  <c r="O171" i="7"/>
  <c r="S171" i="7"/>
  <c r="P171" i="7"/>
  <c r="T171" i="7"/>
  <c r="Q171" i="7"/>
  <c r="R171" i="7"/>
  <c r="M171" i="7"/>
  <c r="N171" i="7"/>
  <c r="N38" i="5"/>
  <c r="R38" i="5"/>
  <c r="P38" i="5"/>
  <c r="T38" i="5"/>
  <c r="Q38" i="5"/>
  <c r="O38" i="5"/>
  <c r="S38" i="5"/>
  <c r="M38" i="5"/>
  <c r="N50" i="5"/>
  <c r="R50" i="5"/>
  <c r="P50" i="5"/>
  <c r="T50" i="5"/>
  <c r="Q50" i="5"/>
  <c r="S50" i="5"/>
  <c r="M50" i="5"/>
  <c r="O50" i="5"/>
  <c r="N66" i="5"/>
  <c r="R66" i="5"/>
  <c r="P66" i="5"/>
  <c r="T66" i="5"/>
  <c r="Q66" i="5"/>
  <c r="M66" i="5"/>
  <c r="O66" i="5"/>
  <c r="S66" i="5"/>
  <c r="N56" i="5"/>
  <c r="R56" i="5"/>
  <c r="P56" i="5"/>
  <c r="T56" i="5"/>
  <c r="M56" i="5"/>
  <c r="Q56" i="5"/>
  <c r="O56" i="5"/>
  <c r="S56" i="5"/>
  <c r="N53" i="5"/>
  <c r="R53" i="5"/>
  <c r="P53" i="5"/>
  <c r="T53" i="5"/>
  <c r="O53" i="5"/>
  <c r="S53" i="5"/>
  <c r="Q53" i="5"/>
  <c r="M53" i="5"/>
  <c r="N69" i="5"/>
  <c r="R69" i="5"/>
  <c r="P69" i="5"/>
  <c r="T69" i="5"/>
  <c r="O69" i="5"/>
  <c r="S69" i="5"/>
  <c r="Q69" i="5"/>
  <c r="M69" i="5"/>
  <c r="I32" i="4"/>
  <c r="L32" i="4"/>
  <c r="J32" i="4"/>
  <c r="N32" i="4"/>
  <c r="M32" i="4"/>
  <c r="H32" i="4"/>
  <c r="O32" i="4"/>
  <c r="K32" i="4"/>
  <c r="N36" i="5"/>
  <c r="R36" i="5"/>
  <c r="P36" i="5"/>
  <c r="T36" i="5"/>
  <c r="M36" i="5"/>
  <c r="O36" i="5"/>
  <c r="S36" i="5"/>
  <c r="Q36" i="5"/>
  <c r="N52" i="5"/>
  <c r="R52" i="5"/>
  <c r="P52" i="5"/>
  <c r="T52" i="5"/>
  <c r="M52" i="5"/>
  <c r="S52" i="5"/>
  <c r="O52" i="5"/>
  <c r="Q52" i="5"/>
  <c r="N63" i="5"/>
  <c r="R63" i="5"/>
  <c r="P63" i="5"/>
  <c r="T63" i="5"/>
  <c r="S63" i="5"/>
  <c r="O63" i="5"/>
  <c r="Q63" i="5"/>
  <c r="M63" i="5"/>
  <c r="O92" i="7" l="1"/>
  <c r="S92" i="7"/>
  <c r="M92" i="7"/>
  <c r="Q92" i="7"/>
  <c r="N92" i="7"/>
  <c r="P92" i="7"/>
  <c r="R92" i="7"/>
  <c r="T92" i="7"/>
  <c r="T71" i="17"/>
  <c r="X71" i="17"/>
  <c r="Q71" i="17"/>
  <c r="U71" i="17"/>
  <c r="R71" i="17"/>
  <c r="V71" i="17"/>
  <c r="S71" i="17"/>
  <c r="W71" i="17"/>
  <c r="Q90" i="17"/>
  <c r="U90" i="17"/>
  <c r="R90" i="17"/>
  <c r="V90" i="17"/>
  <c r="S90" i="17"/>
  <c r="W90" i="17"/>
  <c r="T90" i="17"/>
  <c r="X90" i="17"/>
  <c r="S20" i="17"/>
  <c r="W20" i="17"/>
  <c r="T20" i="17"/>
  <c r="X20" i="17"/>
  <c r="Q20" i="17"/>
  <c r="U20" i="17"/>
  <c r="R20" i="17"/>
  <c r="V20" i="17"/>
  <c r="T75" i="17"/>
  <c r="X75" i="17"/>
  <c r="Q75" i="17"/>
  <c r="U75" i="17"/>
  <c r="R75" i="17"/>
  <c r="V75" i="17"/>
  <c r="S75" i="17"/>
  <c r="W75" i="17"/>
  <c r="S64" i="17"/>
  <c r="W64" i="17"/>
  <c r="T64" i="17"/>
  <c r="X64" i="17"/>
  <c r="Q64" i="17"/>
  <c r="U64" i="17"/>
  <c r="R64" i="17"/>
  <c r="V64" i="17"/>
  <c r="R14" i="17"/>
  <c r="V14" i="17"/>
  <c r="S14" i="17"/>
  <c r="T14" i="17"/>
  <c r="X14" i="17"/>
  <c r="Q14" i="17"/>
  <c r="U14" i="17"/>
  <c r="W14" i="17"/>
  <c r="M50" i="10"/>
  <c r="M70" i="10"/>
  <c r="M91" i="10" s="1"/>
  <c r="S36" i="17"/>
  <c r="W36" i="17"/>
  <c r="T36" i="17"/>
  <c r="X36" i="17"/>
  <c r="Q36" i="17"/>
  <c r="U36" i="17"/>
  <c r="R36" i="17"/>
  <c r="V36" i="17"/>
  <c r="Q94" i="17"/>
  <c r="U94" i="17"/>
  <c r="R94" i="17"/>
  <c r="V94" i="17"/>
  <c r="S94" i="17"/>
  <c r="W94" i="17"/>
  <c r="T94" i="17"/>
  <c r="X94" i="17"/>
  <c r="I13" i="4"/>
  <c r="K13" i="4"/>
  <c r="O13" i="4"/>
  <c r="H13" i="4"/>
  <c r="M13" i="4"/>
  <c r="L13" i="4"/>
  <c r="J13" i="4"/>
  <c r="N13" i="4"/>
  <c r="O173" i="7"/>
  <c r="S173" i="7"/>
  <c r="P173" i="7"/>
  <c r="T173" i="7"/>
  <c r="Q173" i="7"/>
  <c r="R173" i="7"/>
  <c r="M173" i="7"/>
  <c r="N173" i="7"/>
  <c r="M57" i="7"/>
  <c r="Q57" i="7"/>
  <c r="P57" i="7"/>
  <c r="R57" i="7"/>
  <c r="N57" i="7"/>
  <c r="S57" i="7"/>
  <c r="O57" i="7"/>
  <c r="T57" i="7"/>
  <c r="R97" i="17"/>
  <c r="V97" i="17"/>
  <c r="S97" i="17"/>
  <c r="W97" i="17"/>
  <c r="T97" i="17"/>
  <c r="X97" i="17"/>
  <c r="Q97" i="17"/>
  <c r="U97" i="17"/>
  <c r="R45" i="17"/>
  <c r="V45" i="17"/>
  <c r="S45" i="17"/>
  <c r="W45" i="17"/>
  <c r="T45" i="17"/>
  <c r="X45" i="17"/>
  <c r="Q45" i="17"/>
  <c r="U45" i="17"/>
  <c r="R85" i="17"/>
  <c r="V85" i="17"/>
  <c r="S85" i="17"/>
  <c r="W85" i="17"/>
  <c r="T85" i="17"/>
  <c r="X85" i="17"/>
  <c r="Q85" i="17"/>
  <c r="U85" i="17"/>
  <c r="R69" i="17"/>
  <c r="V69" i="17"/>
  <c r="S69" i="17"/>
  <c r="W69" i="17"/>
  <c r="T69" i="17"/>
  <c r="X69" i="17"/>
  <c r="U69" i="17"/>
  <c r="Q69" i="17"/>
  <c r="O74" i="7"/>
  <c r="S74" i="7"/>
  <c r="P74" i="7"/>
  <c r="T74" i="7"/>
  <c r="M74" i="7"/>
  <c r="Q74" i="7"/>
  <c r="N74" i="7"/>
  <c r="R74" i="7"/>
  <c r="S60" i="17"/>
  <c r="W60" i="17"/>
  <c r="T60" i="17"/>
  <c r="X60" i="17"/>
  <c r="Q60" i="17"/>
  <c r="U60" i="17"/>
  <c r="R60" i="17"/>
  <c r="V60" i="17"/>
  <c r="M66" i="7"/>
  <c r="Q66" i="7"/>
  <c r="N66" i="7"/>
  <c r="S66" i="7"/>
  <c r="O66" i="7"/>
  <c r="T66" i="7"/>
  <c r="P66" i="7"/>
  <c r="R66" i="7"/>
  <c r="Q15" i="17"/>
  <c r="U15" i="17"/>
  <c r="S15" i="17"/>
  <c r="W15" i="17"/>
  <c r="R15" i="17"/>
  <c r="T15" i="17"/>
  <c r="V15" i="17"/>
  <c r="X15" i="17"/>
  <c r="S84" i="17"/>
  <c r="W84" i="17"/>
  <c r="T84" i="17"/>
  <c r="X84" i="17"/>
  <c r="Q84" i="17"/>
  <c r="U84" i="17"/>
  <c r="R84" i="17"/>
  <c r="V84" i="17"/>
  <c r="R61" i="17"/>
  <c r="V61" i="17"/>
  <c r="S61" i="17"/>
  <c r="W61" i="17"/>
  <c r="T61" i="17"/>
  <c r="X61" i="17"/>
  <c r="Q61" i="17"/>
  <c r="U61" i="17"/>
  <c r="S80" i="17"/>
  <c r="W80" i="17"/>
  <c r="T80" i="17"/>
  <c r="X80" i="17"/>
  <c r="Q80" i="17"/>
  <c r="U80" i="17"/>
  <c r="R80" i="17"/>
  <c r="V80" i="17"/>
  <c r="O128" i="7"/>
  <c r="S128" i="7"/>
  <c r="Q128" i="7"/>
  <c r="M128" i="7"/>
  <c r="R128" i="7"/>
  <c r="N128" i="7"/>
  <c r="P128" i="7"/>
  <c r="T128" i="7"/>
  <c r="Q54" i="17"/>
  <c r="U54" i="17"/>
  <c r="R54" i="17"/>
  <c r="V54" i="17"/>
  <c r="S54" i="17"/>
  <c r="W54" i="17"/>
  <c r="T54" i="17"/>
  <c r="X54" i="17"/>
  <c r="R49" i="17"/>
  <c r="V49" i="17"/>
  <c r="S49" i="17"/>
  <c r="W49" i="17"/>
  <c r="T49" i="17"/>
  <c r="X49" i="17"/>
  <c r="Q49" i="17"/>
  <c r="U49" i="17"/>
  <c r="O146" i="7"/>
  <c r="S146" i="7"/>
  <c r="P146" i="7"/>
  <c r="T146" i="7"/>
  <c r="M146" i="7"/>
  <c r="N146" i="7"/>
  <c r="Q146" i="7"/>
  <c r="R146" i="7"/>
  <c r="R41" i="17"/>
  <c r="V41" i="17"/>
  <c r="S41" i="17"/>
  <c r="W41" i="17"/>
  <c r="T41" i="17"/>
  <c r="X41" i="17"/>
  <c r="Q41" i="17"/>
  <c r="U41" i="17"/>
  <c r="Q8" i="16"/>
  <c r="U8" i="16"/>
  <c r="R8" i="16"/>
  <c r="V8" i="16"/>
  <c r="S8" i="16"/>
  <c r="W8" i="16"/>
  <c r="T8" i="16"/>
  <c r="X8" i="16"/>
  <c r="S22" i="16"/>
  <c r="W22" i="16"/>
  <c r="T22" i="16"/>
  <c r="X22" i="16"/>
  <c r="Q22" i="16"/>
  <c r="U22" i="16"/>
  <c r="R22" i="16"/>
  <c r="V22" i="16"/>
  <c r="O137" i="7"/>
  <c r="S137" i="7"/>
  <c r="P137" i="7"/>
  <c r="T137" i="7"/>
  <c r="Q137" i="7"/>
  <c r="R137" i="7"/>
  <c r="M137" i="7"/>
  <c r="N137" i="7"/>
  <c r="S44" i="17"/>
  <c r="W44" i="17"/>
  <c r="T44" i="17"/>
  <c r="Q44" i="17"/>
  <c r="U44" i="17"/>
  <c r="R44" i="17"/>
  <c r="V44" i="17"/>
  <c r="X44" i="17"/>
  <c r="Q86" i="17"/>
  <c r="U86" i="17"/>
  <c r="R86" i="17"/>
  <c r="V86" i="17"/>
  <c r="S86" i="17"/>
  <c r="W86" i="17"/>
  <c r="T86" i="17"/>
  <c r="X86" i="17"/>
  <c r="Q34" i="17"/>
  <c r="U34" i="17"/>
  <c r="R34" i="17"/>
  <c r="V34" i="17"/>
  <c r="S34" i="17"/>
  <c r="W34" i="17"/>
  <c r="T34" i="17"/>
  <c r="X34" i="17"/>
  <c r="O110" i="7"/>
  <c r="S110" i="7"/>
  <c r="M110" i="7"/>
  <c r="Q110" i="7"/>
  <c r="R110" i="7"/>
  <c r="T110" i="7"/>
  <c r="N110" i="7"/>
  <c r="P110" i="7"/>
  <c r="Q50" i="17"/>
  <c r="U50" i="17"/>
  <c r="R50" i="17"/>
  <c r="V50" i="17"/>
  <c r="S50" i="17"/>
  <c r="W50" i="17"/>
  <c r="T50" i="17"/>
  <c r="X50" i="17"/>
  <c r="R89" i="17"/>
  <c r="V89" i="17"/>
  <c r="S89" i="17"/>
  <c r="W89" i="17"/>
  <c r="T89" i="17"/>
  <c r="X89" i="17"/>
  <c r="Q89" i="17"/>
  <c r="U89" i="17"/>
  <c r="J93" i="7"/>
  <c r="L84" i="7"/>
  <c r="Q11" i="17"/>
  <c r="U11" i="17"/>
  <c r="R11" i="17"/>
  <c r="V11" i="17"/>
  <c r="S11" i="17"/>
  <c r="W11" i="17"/>
  <c r="X11" i="17"/>
  <c r="T11" i="17"/>
  <c r="R65" i="17"/>
  <c r="V65" i="17"/>
  <c r="S65" i="17"/>
  <c r="W65" i="17"/>
  <c r="T65" i="17"/>
  <c r="X65" i="17"/>
  <c r="Q65" i="17"/>
  <c r="U65" i="17"/>
  <c r="T35" i="17"/>
  <c r="X35" i="17"/>
  <c r="Q35" i="17"/>
  <c r="U35" i="17"/>
  <c r="R35" i="17"/>
  <c r="V35" i="17"/>
  <c r="S35" i="17"/>
  <c r="W35" i="17"/>
  <c r="T59" i="17"/>
  <c r="X59" i="17"/>
  <c r="Q59" i="17"/>
  <c r="U59" i="17"/>
  <c r="R59" i="17"/>
  <c r="V59" i="17"/>
  <c r="S59" i="17"/>
  <c r="W59" i="17"/>
  <c r="O182" i="7"/>
  <c r="S182" i="7"/>
  <c r="P182" i="7"/>
  <c r="T182" i="7"/>
  <c r="M182" i="7"/>
  <c r="N182" i="7"/>
  <c r="Q182" i="7"/>
  <c r="R182" i="7"/>
  <c r="O83" i="7"/>
  <c r="S83" i="7"/>
  <c r="P83" i="7"/>
  <c r="T83" i="7"/>
  <c r="M83" i="7"/>
  <c r="Q83" i="7"/>
  <c r="N83" i="7"/>
  <c r="R83" i="7"/>
  <c r="Q70" i="17"/>
  <c r="U70" i="17"/>
  <c r="R70" i="17"/>
  <c r="V70" i="17"/>
  <c r="S70" i="17"/>
  <c r="W70" i="17"/>
  <c r="T70" i="17"/>
  <c r="X70" i="17"/>
  <c r="R9" i="17"/>
  <c r="V9" i="17"/>
  <c r="S9" i="17"/>
  <c r="W9" i="17"/>
  <c r="T9" i="17"/>
  <c r="X9" i="17"/>
  <c r="Q9" i="17"/>
  <c r="U9" i="17"/>
  <c r="G42" i="4"/>
  <c r="E43" i="4"/>
  <c r="O191" i="7"/>
  <c r="S191" i="7"/>
  <c r="P191" i="7"/>
  <c r="T191" i="7"/>
  <c r="Q191" i="7"/>
  <c r="R191" i="7"/>
  <c r="M191" i="7"/>
  <c r="N191" i="7"/>
  <c r="S40" i="17"/>
  <c r="W40" i="17"/>
  <c r="T40" i="17"/>
  <c r="X40" i="17"/>
  <c r="Q40" i="17"/>
  <c r="U40" i="17"/>
  <c r="R40" i="17"/>
  <c r="V40" i="17"/>
  <c r="O119" i="7"/>
  <c r="S119" i="7"/>
  <c r="M119" i="7"/>
  <c r="Q119" i="7"/>
  <c r="P119" i="7"/>
  <c r="R119" i="7"/>
  <c r="T119" i="7"/>
  <c r="N119" i="7"/>
  <c r="S14" i="16"/>
  <c r="W14" i="16"/>
  <c r="T14" i="16"/>
  <c r="X14" i="16"/>
  <c r="Q14" i="16"/>
  <c r="U14" i="16"/>
  <c r="R14" i="16"/>
  <c r="V14" i="16"/>
  <c r="Q46" i="17"/>
  <c r="U46" i="17"/>
  <c r="R46" i="17"/>
  <c r="V46" i="17"/>
  <c r="S46" i="17"/>
  <c r="W46" i="17"/>
  <c r="T46" i="17"/>
  <c r="X46" i="17"/>
  <c r="R25" i="17"/>
  <c r="V25" i="17"/>
  <c r="S25" i="17"/>
  <c r="W25" i="17"/>
  <c r="T25" i="17"/>
  <c r="X25" i="17"/>
  <c r="Q25" i="17"/>
  <c r="U25" i="17"/>
  <c r="N16" i="16"/>
  <c r="N9" i="16"/>
  <c r="O155" i="7"/>
  <c r="S155" i="7"/>
  <c r="P155" i="7"/>
  <c r="T155" i="7"/>
  <c r="Q155" i="7"/>
  <c r="R155" i="7"/>
  <c r="M155" i="7"/>
  <c r="N155" i="7"/>
  <c r="Q66" i="17"/>
  <c r="U66" i="17"/>
  <c r="R66" i="17"/>
  <c r="V66" i="17"/>
  <c r="S66" i="17"/>
  <c r="W66" i="17"/>
  <c r="T66" i="17"/>
  <c r="X66" i="17"/>
  <c r="Q74" i="17"/>
  <c r="U74" i="17"/>
  <c r="R74" i="17"/>
  <c r="V74" i="17"/>
  <c r="S74" i="17"/>
  <c r="W74" i="17"/>
  <c r="T74" i="17"/>
  <c r="X74" i="17"/>
  <c r="R21" i="17"/>
  <c r="V21" i="17"/>
  <c r="S21" i="17"/>
  <c r="W21" i="17"/>
  <c r="T21" i="17"/>
  <c r="X21" i="17"/>
  <c r="Q21" i="17"/>
  <c r="U21" i="17"/>
  <c r="R7" i="16"/>
  <c r="V7" i="16"/>
  <c r="S7" i="16"/>
  <c r="W7" i="16"/>
  <c r="T7" i="16"/>
  <c r="X7" i="16"/>
  <c r="Q7" i="16"/>
  <c r="U7" i="16"/>
  <c r="T51" i="17"/>
  <c r="X51" i="17"/>
  <c r="Q51" i="17"/>
  <c r="U51" i="17"/>
  <c r="R51" i="17"/>
  <c r="V51" i="17"/>
  <c r="S51" i="17"/>
  <c r="W51" i="17"/>
  <c r="Q30" i="17"/>
  <c r="U30" i="17"/>
  <c r="R30" i="17"/>
  <c r="V30" i="17"/>
  <c r="S30" i="17"/>
  <c r="W30" i="17"/>
  <c r="T30" i="17"/>
  <c r="X30" i="17"/>
  <c r="L75" i="7"/>
  <c r="R93" i="17"/>
  <c r="V93" i="17"/>
  <c r="S93" i="17"/>
  <c r="W93" i="17"/>
  <c r="T93" i="17"/>
  <c r="X93" i="17"/>
  <c r="Q93" i="17"/>
  <c r="U93" i="17"/>
  <c r="G14" i="4"/>
  <c r="E15" i="4"/>
  <c r="I41" i="4"/>
  <c r="K41" i="4"/>
  <c r="O41" i="4"/>
  <c r="H41" i="4"/>
  <c r="M41" i="4"/>
  <c r="N41" i="4"/>
  <c r="J41" i="4"/>
  <c r="L41" i="4"/>
  <c r="M65" i="7"/>
  <c r="Q65" i="7"/>
  <c r="P65" i="7"/>
  <c r="R65" i="7"/>
  <c r="N65" i="7"/>
  <c r="S65" i="7"/>
  <c r="O65" i="7"/>
  <c r="T65" i="7"/>
  <c r="R81" i="17"/>
  <c r="V81" i="17"/>
  <c r="S81" i="17"/>
  <c r="W81" i="17"/>
  <c r="T81" i="17"/>
  <c r="X81" i="17"/>
  <c r="Q81" i="17"/>
  <c r="U81" i="17"/>
  <c r="O164" i="7"/>
  <c r="S164" i="7"/>
  <c r="P164" i="7"/>
  <c r="T164" i="7"/>
  <c r="M164" i="7"/>
  <c r="N164" i="7"/>
  <c r="Q164" i="7"/>
  <c r="R164" i="7"/>
  <c r="O101" i="7"/>
  <c r="S101" i="7"/>
  <c r="M101" i="7"/>
  <c r="Q101" i="7"/>
  <c r="T101" i="7"/>
  <c r="N101" i="7"/>
  <c r="P101" i="7"/>
  <c r="R101" i="7"/>
  <c r="R29" i="17"/>
  <c r="V29" i="17"/>
  <c r="S29" i="17"/>
  <c r="W29" i="17"/>
  <c r="T29" i="17"/>
  <c r="X29" i="17"/>
  <c r="Q29" i="17"/>
  <c r="U29" i="17"/>
  <c r="S56" i="17"/>
  <c r="W56" i="17"/>
  <c r="T56" i="17"/>
  <c r="X56" i="17"/>
  <c r="Q56" i="17"/>
  <c r="U56" i="17"/>
  <c r="R56" i="17"/>
  <c r="V56" i="17"/>
  <c r="T79" i="17"/>
  <c r="X79" i="17"/>
  <c r="Q79" i="17"/>
  <c r="U79" i="17"/>
  <c r="R79" i="17"/>
  <c r="V79" i="17"/>
  <c r="S79" i="17"/>
  <c r="W79" i="17"/>
  <c r="N23" i="16"/>
  <c r="P15" i="16"/>
  <c r="N10" i="16" l="1"/>
  <c r="N17" i="16"/>
  <c r="P9" i="16"/>
  <c r="O84" i="7"/>
  <c r="S84" i="7"/>
  <c r="P84" i="7"/>
  <c r="T84" i="7"/>
  <c r="M84" i="7"/>
  <c r="Q84" i="7"/>
  <c r="N84" i="7"/>
  <c r="R84" i="7"/>
  <c r="G15" i="4"/>
  <c r="E16" i="4"/>
  <c r="N24" i="16"/>
  <c r="P16" i="16"/>
  <c r="J102" i="7"/>
  <c r="L93" i="7"/>
  <c r="N30" i="16"/>
  <c r="P30" i="16" s="1"/>
  <c r="P23" i="16"/>
  <c r="I14" i="4"/>
  <c r="J14" i="4"/>
  <c r="N14" i="4"/>
  <c r="L14" i="4"/>
  <c r="O14" i="4"/>
  <c r="K14" i="4"/>
  <c r="H14" i="4"/>
  <c r="M14" i="4"/>
  <c r="G43" i="4"/>
  <c r="E44" i="4"/>
  <c r="R15" i="16"/>
  <c r="V15" i="16"/>
  <c r="S15" i="16"/>
  <c r="W15" i="16"/>
  <c r="T15" i="16"/>
  <c r="X15" i="16"/>
  <c r="Q15" i="16"/>
  <c r="U15" i="16"/>
  <c r="O75" i="7"/>
  <c r="S75" i="7"/>
  <c r="P75" i="7"/>
  <c r="T75" i="7"/>
  <c r="M75" i="7"/>
  <c r="Q75" i="7"/>
  <c r="N75" i="7"/>
  <c r="R75" i="7"/>
  <c r="I42" i="4"/>
  <c r="J42" i="4"/>
  <c r="N42" i="4"/>
  <c r="L42" i="4"/>
  <c r="M42" i="4"/>
  <c r="H42" i="4"/>
  <c r="K42" i="4"/>
  <c r="O42" i="4"/>
  <c r="M51" i="10"/>
  <c r="M71" i="10"/>
  <c r="M92" i="10" s="1"/>
  <c r="I43" i="4" l="1"/>
  <c r="H43" i="4"/>
  <c r="M43" i="4"/>
  <c r="K43" i="4"/>
  <c r="O43" i="4"/>
  <c r="L43" i="4"/>
  <c r="N43" i="4"/>
  <c r="J43" i="4"/>
  <c r="J111" i="7"/>
  <c r="L102" i="7"/>
  <c r="I15" i="4"/>
  <c r="H15" i="4"/>
  <c r="M15" i="4"/>
  <c r="K15" i="4"/>
  <c r="O15" i="4"/>
  <c r="N15" i="4"/>
  <c r="J15" i="4"/>
  <c r="L15" i="4"/>
  <c r="R23" i="16"/>
  <c r="V23" i="16"/>
  <c r="S23" i="16"/>
  <c r="W23" i="16"/>
  <c r="T23" i="16"/>
  <c r="X23" i="16"/>
  <c r="Q23" i="16"/>
  <c r="U23" i="16"/>
  <c r="Q16" i="16"/>
  <c r="U16" i="16"/>
  <c r="R16" i="16"/>
  <c r="V16" i="16"/>
  <c r="S16" i="16"/>
  <c r="W16" i="16"/>
  <c r="T16" i="16"/>
  <c r="X16" i="16"/>
  <c r="T9" i="16"/>
  <c r="X9" i="16"/>
  <c r="Q9" i="16"/>
  <c r="U9" i="16"/>
  <c r="R9" i="16"/>
  <c r="V9" i="16"/>
  <c r="S9" i="16"/>
  <c r="W9" i="16"/>
  <c r="M52" i="10"/>
  <c r="M72" i="10"/>
  <c r="M93" i="10" s="1"/>
  <c r="S30" i="16"/>
  <c r="W30" i="16"/>
  <c r="T30" i="16"/>
  <c r="X30" i="16"/>
  <c r="Q30" i="16"/>
  <c r="U30" i="16"/>
  <c r="R30" i="16"/>
  <c r="V30" i="16"/>
  <c r="N31" i="16"/>
  <c r="P31" i="16" s="1"/>
  <c r="P24" i="16"/>
  <c r="N25" i="16"/>
  <c r="P17" i="16"/>
  <c r="G44" i="4"/>
  <c r="E45" i="4"/>
  <c r="O93" i="7"/>
  <c r="S93" i="7"/>
  <c r="M93" i="7"/>
  <c r="Q93" i="7"/>
  <c r="P93" i="7"/>
  <c r="R93" i="7"/>
  <c r="T93" i="7"/>
  <c r="N93" i="7"/>
  <c r="G16" i="4"/>
  <c r="E17" i="4"/>
  <c r="N18" i="16"/>
  <c r="N11" i="16"/>
  <c r="P10" i="16"/>
  <c r="G17" i="4" l="1"/>
  <c r="E18" i="4"/>
  <c r="T17" i="16"/>
  <c r="X17" i="16"/>
  <c r="Q17" i="16"/>
  <c r="U17" i="16"/>
  <c r="R17" i="16"/>
  <c r="V17" i="16"/>
  <c r="S17" i="16"/>
  <c r="W17" i="16"/>
  <c r="S10" i="16"/>
  <c r="W10" i="16"/>
  <c r="T10" i="16"/>
  <c r="X10" i="16"/>
  <c r="Q10" i="16"/>
  <c r="U10" i="16"/>
  <c r="R10" i="16"/>
  <c r="V10" i="16"/>
  <c r="I16" i="4"/>
  <c r="L16" i="4"/>
  <c r="J16" i="4"/>
  <c r="N16" i="4"/>
  <c r="M16" i="4"/>
  <c r="H16" i="4"/>
  <c r="O16" i="4"/>
  <c r="K16" i="4"/>
  <c r="N32" i="16"/>
  <c r="P32" i="16" s="1"/>
  <c r="P25" i="16"/>
  <c r="M53" i="10"/>
  <c r="M73" i="10"/>
  <c r="M94" i="10" s="1"/>
  <c r="G45" i="4"/>
  <c r="E46" i="4"/>
  <c r="G46" i="4" s="1"/>
  <c r="Q24" i="16"/>
  <c r="U24" i="16"/>
  <c r="R24" i="16"/>
  <c r="V24" i="16"/>
  <c r="S24" i="16"/>
  <c r="W24" i="16"/>
  <c r="T24" i="16"/>
  <c r="X24" i="16"/>
  <c r="O102" i="7"/>
  <c r="S102" i="7"/>
  <c r="M102" i="7"/>
  <c r="Q102" i="7"/>
  <c r="N102" i="7"/>
  <c r="P102" i="7"/>
  <c r="R102" i="7"/>
  <c r="T102" i="7"/>
  <c r="N19" i="16"/>
  <c r="P19" i="16" s="1"/>
  <c r="P11" i="16"/>
  <c r="N26" i="16"/>
  <c r="P26" i="16" s="1"/>
  <c r="P18" i="16"/>
  <c r="I44" i="4"/>
  <c r="L44" i="4"/>
  <c r="J44" i="4"/>
  <c r="N44" i="4"/>
  <c r="K44" i="4"/>
  <c r="O44" i="4"/>
  <c r="M44" i="4"/>
  <c r="H44" i="4"/>
  <c r="R31" i="16"/>
  <c r="V31" i="16"/>
  <c r="S31" i="16"/>
  <c r="W31" i="16"/>
  <c r="T31" i="16"/>
  <c r="X31" i="16"/>
  <c r="Q31" i="16"/>
  <c r="U31" i="16"/>
  <c r="J120" i="7"/>
  <c r="L111" i="7"/>
  <c r="S18" i="16" l="1"/>
  <c r="W18" i="16"/>
  <c r="T18" i="16"/>
  <c r="X18" i="16"/>
  <c r="Q18" i="16"/>
  <c r="U18" i="16"/>
  <c r="R18" i="16"/>
  <c r="V18" i="16"/>
  <c r="I46" i="4"/>
  <c r="J46" i="4"/>
  <c r="N46" i="4"/>
  <c r="L46" i="4"/>
  <c r="H46" i="4"/>
  <c r="M46" i="4"/>
  <c r="K46" i="4"/>
  <c r="O46" i="4"/>
  <c r="T25" i="16"/>
  <c r="X25" i="16"/>
  <c r="Q25" i="16"/>
  <c r="U25" i="16"/>
  <c r="R25" i="16"/>
  <c r="V25" i="16"/>
  <c r="S25" i="16"/>
  <c r="W25" i="16"/>
  <c r="S26" i="16"/>
  <c r="W26" i="16"/>
  <c r="T26" i="16"/>
  <c r="X26" i="16"/>
  <c r="Q26" i="16"/>
  <c r="U26" i="16"/>
  <c r="R26" i="16"/>
  <c r="V26" i="16"/>
  <c r="I45" i="4"/>
  <c r="K45" i="4"/>
  <c r="O45" i="4"/>
  <c r="H45" i="4"/>
  <c r="M45" i="4"/>
  <c r="J45" i="4"/>
  <c r="N45" i="4"/>
  <c r="L45" i="4"/>
  <c r="Q32" i="16"/>
  <c r="U32" i="16"/>
  <c r="R32" i="16"/>
  <c r="V32" i="16"/>
  <c r="S32" i="16"/>
  <c r="W32" i="16"/>
  <c r="T32" i="16"/>
  <c r="X32" i="16"/>
  <c r="R11" i="16"/>
  <c r="V11" i="16"/>
  <c r="S11" i="16"/>
  <c r="W11" i="16"/>
  <c r="T11" i="16"/>
  <c r="X11" i="16"/>
  <c r="Q11" i="16"/>
  <c r="U11" i="16"/>
  <c r="G18" i="4"/>
  <c r="E19" i="4"/>
  <c r="O111" i="7"/>
  <c r="S111" i="7"/>
  <c r="M111" i="7"/>
  <c r="Q111" i="7"/>
  <c r="T111" i="7"/>
  <c r="N111" i="7"/>
  <c r="P111" i="7"/>
  <c r="R111" i="7"/>
  <c r="J129" i="7"/>
  <c r="L120" i="7"/>
  <c r="R19" i="16"/>
  <c r="V19" i="16"/>
  <c r="S19" i="16"/>
  <c r="W19" i="16"/>
  <c r="T19" i="16"/>
  <c r="X19" i="16"/>
  <c r="Q19" i="16"/>
  <c r="U19" i="16"/>
  <c r="M54" i="10"/>
  <c r="M74" i="10"/>
  <c r="M95" i="10" s="1"/>
  <c r="I17" i="4"/>
  <c r="K17" i="4"/>
  <c r="O17" i="4"/>
  <c r="H17" i="4"/>
  <c r="M17" i="4"/>
  <c r="L17" i="4"/>
  <c r="N17" i="4"/>
  <c r="J17" i="4"/>
  <c r="O120" i="7" l="1"/>
  <c r="S120" i="7"/>
  <c r="M120" i="7"/>
  <c r="Q120" i="7"/>
  <c r="R120" i="7"/>
  <c r="T120" i="7"/>
  <c r="N120" i="7"/>
  <c r="P120" i="7"/>
  <c r="J138" i="7"/>
  <c r="L129" i="7"/>
  <c r="E20" i="4"/>
  <c r="G19" i="4"/>
  <c r="M55" i="10"/>
  <c r="M75" i="10"/>
  <c r="M96" i="10" s="1"/>
  <c r="I18" i="4"/>
  <c r="J18" i="4"/>
  <c r="N18" i="4"/>
  <c r="L18" i="4"/>
  <c r="K18" i="4"/>
  <c r="O18" i="4"/>
  <c r="H18" i="4"/>
  <c r="M18" i="4"/>
  <c r="I19" i="4" l="1"/>
  <c r="H19" i="4"/>
  <c r="M19" i="4"/>
  <c r="K19" i="4"/>
  <c r="O19" i="4"/>
  <c r="J19" i="4"/>
  <c r="N19" i="4"/>
  <c r="L19" i="4"/>
  <c r="G20" i="4"/>
  <c r="E21" i="4"/>
  <c r="O129" i="7"/>
  <c r="S129" i="7"/>
  <c r="P129" i="7"/>
  <c r="Q129" i="7"/>
  <c r="M129" i="7"/>
  <c r="N129" i="7"/>
  <c r="R129" i="7"/>
  <c r="T129" i="7"/>
  <c r="M56" i="10"/>
  <c r="M76" i="10"/>
  <c r="M97" i="10" s="1"/>
  <c r="J147" i="7"/>
  <c r="L138" i="7"/>
  <c r="M57" i="10" l="1"/>
  <c r="M77" i="10"/>
  <c r="M98" i="10" s="1"/>
  <c r="O138" i="7"/>
  <c r="S138" i="7"/>
  <c r="P138" i="7"/>
  <c r="T138" i="7"/>
  <c r="M138" i="7"/>
  <c r="N138" i="7"/>
  <c r="Q138" i="7"/>
  <c r="R138" i="7"/>
  <c r="G21" i="4"/>
  <c r="E22" i="4"/>
  <c r="J156" i="7"/>
  <c r="L147" i="7"/>
  <c r="I20" i="4"/>
  <c r="L20" i="4"/>
  <c r="J20" i="4"/>
  <c r="N20" i="4"/>
  <c r="H20" i="4"/>
  <c r="M20" i="4"/>
  <c r="O20" i="4"/>
  <c r="K20" i="4"/>
  <c r="G22" i="4" l="1"/>
  <c r="E23" i="4"/>
  <c r="I21" i="4"/>
  <c r="K21" i="4"/>
  <c r="O21" i="4"/>
  <c r="H21" i="4"/>
  <c r="M21" i="4"/>
  <c r="L21" i="4"/>
  <c r="J21" i="4"/>
  <c r="N21" i="4"/>
  <c r="O147" i="7"/>
  <c r="S147" i="7"/>
  <c r="P147" i="7"/>
  <c r="T147" i="7"/>
  <c r="Q147" i="7"/>
  <c r="R147" i="7"/>
  <c r="M147" i="7"/>
  <c r="N147" i="7"/>
  <c r="J165" i="7"/>
  <c r="L156" i="7"/>
  <c r="M58" i="10"/>
  <c r="M78" i="10"/>
  <c r="M99" i="10" s="1"/>
  <c r="O156" i="7" l="1"/>
  <c r="S156" i="7"/>
  <c r="P156" i="7"/>
  <c r="T156" i="7"/>
  <c r="M156" i="7"/>
  <c r="N156" i="7"/>
  <c r="Q156" i="7"/>
  <c r="R156" i="7"/>
  <c r="J174" i="7"/>
  <c r="L165" i="7"/>
  <c r="G23" i="4"/>
  <c r="E24" i="4"/>
  <c r="G24" i="4" s="1"/>
  <c r="M59" i="10"/>
  <c r="M79" i="10"/>
  <c r="M100" i="10" s="1"/>
  <c r="I22" i="4"/>
  <c r="J22" i="4"/>
  <c r="N22" i="4"/>
  <c r="L22" i="4"/>
  <c r="O22" i="4"/>
  <c r="K22" i="4"/>
  <c r="H22" i="4"/>
  <c r="M22" i="4"/>
  <c r="I24" i="4" l="1"/>
  <c r="L24" i="4"/>
  <c r="J24" i="4"/>
  <c r="N24" i="4"/>
  <c r="M24" i="4"/>
  <c r="H24" i="4"/>
  <c r="O24" i="4"/>
  <c r="K24" i="4"/>
  <c r="I23" i="4"/>
  <c r="H23" i="4"/>
  <c r="M23" i="4"/>
  <c r="K23" i="4"/>
  <c r="O23" i="4"/>
  <c r="N23" i="4"/>
  <c r="J23" i="4"/>
  <c r="L23" i="4"/>
  <c r="O165" i="7"/>
  <c r="S165" i="7"/>
  <c r="P165" i="7"/>
  <c r="T165" i="7"/>
  <c r="Q165" i="7"/>
  <c r="R165" i="7"/>
  <c r="M165" i="7"/>
  <c r="N165" i="7"/>
  <c r="M60" i="10"/>
  <c r="M80" i="10"/>
  <c r="M101" i="10" s="1"/>
  <c r="J183" i="7"/>
  <c r="L174" i="7"/>
  <c r="O174" i="7" l="1"/>
  <c r="S174" i="7"/>
  <c r="P174" i="7"/>
  <c r="T174" i="7"/>
  <c r="M174" i="7"/>
  <c r="N174" i="7"/>
  <c r="Q174" i="7"/>
  <c r="R174" i="7"/>
  <c r="M61" i="10"/>
  <c r="M81" i="10"/>
  <c r="M102" i="10" s="1"/>
  <c r="J192" i="7"/>
  <c r="L192" i="7" s="1"/>
  <c r="L183" i="7"/>
  <c r="O192" i="7" l="1"/>
  <c r="S192" i="7"/>
  <c r="P192" i="7"/>
  <c r="T192" i="7"/>
  <c r="M192" i="7"/>
  <c r="N192" i="7"/>
  <c r="Q192" i="7"/>
  <c r="R192" i="7"/>
  <c r="O183" i="7"/>
  <c r="S183" i="7"/>
  <c r="P183" i="7"/>
  <c r="T183" i="7"/>
  <c r="Q183" i="7"/>
  <c r="R183" i="7"/>
  <c r="M183" i="7"/>
  <c r="N183" i="7"/>
  <c r="M62" i="10"/>
  <c r="M82" i="10"/>
  <c r="M103" i="10" s="1"/>
  <c r="M63" i="10" l="1"/>
  <c r="M83" i="10"/>
  <c r="M104" i="10" s="1"/>
  <c r="M64" i="10" l="1"/>
  <c r="M84" i="10"/>
  <c r="M105" i="10" s="1"/>
  <c r="M65" i="10" l="1"/>
  <c r="M85" i="10"/>
  <c r="M106" i="10" s="1"/>
  <c r="M66" i="10" l="1"/>
  <c r="M87" i="10" s="1"/>
  <c r="M108" i="10" s="1"/>
  <c r="M86" i="10"/>
  <c r="M107" i="10" s="1"/>
</calcChain>
</file>

<file path=xl/sharedStrings.xml><?xml version="1.0" encoding="utf-8"?>
<sst xmlns="http://schemas.openxmlformats.org/spreadsheetml/2006/main" count="2754" uniqueCount="643">
  <si>
    <t>深夜</t>
  </si>
  <si>
    <t>日中</t>
  </si>
  <si>
    <t>サービス内容</t>
  </si>
  <si>
    <t>平成20年
基本単位
（通院）</t>
  </si>
  <si>
    <t>3時間以上896単位に30分増すごとに</t>
  </si>
  <si>
    <t>単位</t>
  </si>
  <si>
    <t>身体移動</t>
  </si>
  <si>
    <t>B</t>
  </si>
  <si>
    <t>加算率</t>
  </si>
  <si>
    <t>単価</t>
  </si>
  <si>
    <t>1級地</t>
  </si>
  <si>
    <t>2級地</t>
  </si>
  <si>
    <t>3級地</t>
  </si>
  <si>
    <t>4級地</t>
  </si>
  <si>
    <t>5級地</t>
  </si>
  <si>
    <t>6級地</t>
  </si>
  <si>
    <t>7級地</t>
  </si>
  <si>
    <t>その他</t>
  </si>
  <si>
    <t>夜早</t>
  </si>
  <si>
    <t>1時間30分以上336単位に30分増すごとに</t>
  </si>
  <si>
    <t>移動</t>
  </si>
  <si>
    <t>算定単位</t>
    <rPh sb="0" eb="2">
      <t>サンテイ</t>
    </rPh>
    <rPh sb="2" eb="4">
      <t>タンイ</t>
    </rPh>
    <phoneticPr fontId="3"/>
  </si>
  <si>
    <t>サービス内容</t>
    <rPh sb="4" eb="6">
      <t>ナイヨウ</t>
    </rPh>
    <phoneticPr fontId="3"/>
  </si>
  <si>
    <t>身体移動日中0.5</t>
    <rPh sb="0" eb="2">
      <t>シンタイ</t>
    </rPh>
    <rPh sb="2" eb="4">
      <t>イドウ</t>
    </rPh>
    <rPh sb="4" eb="6">
      <t>ニッチュウ</t>
    </rPh>
    <phoneticPr fontId="4"/>
  </si>
  <si>
    <t>身体移動日中1.0</t>
    <rPh sb="0" eb="2">
      <t>シンタイ</t>
    </rPh>
    <rPh sb="2" eb="4">
      <t>イドウ</t>
    </rPh>
    <rPh sb="4" eb="6">
      <t>ニッチュウ</t>
    </rPh>
    <phoneticPr fontId="4"/>
  </si>
  <si>
    <t>身体移動日中1.5</t>
    <rPh sb="0" eb="2">
      <t>シンタイ</t>
    </rPh>
    <rPh sb="2" eb="4">
      <t>イドウ</t>
    </rPh>
    <rPh sb="4" eb="6">
      <t>ニッチュウ</t>
    </rPh>
    <phoneticPr fontId="4"/>
  </si>
  <si>
    <t>身体移動日中2.0</t>
    <rPh sb="0" eb="2">
      <t>シンタイ</t>
    </rPh>
    <rPh sb="2" eb="4">
      <t>イドウ</t>
    </rPh>
    <rPh sb="4" eb="6">
      <t>ニッチュウ</t>
    </rPh>
    <phoneticPr fontId="4"/>
  </si>
  <si>
    <t>身体移動日中2.5</t>
    <rPh sb="0" eb="2">
      <t>シンタイ</t>
    </rPh>
    <rPh sb="2" eb="4">
      <t>イドウ</t>
    </rPh>
    <rPh sb="4" eb="6">
      <t>ニッチュウ</t>
    </rPh>
    <phoneticPr fontId="4"/>
  </si>
  <si>
    <t>身体移動日中3.0</t>
    <rPh sb="0" eb="2">
      <t>シンタイ</t>
    </rPh>
    <rPh sb="2" eb="4">
      <t>イドウ</t>
    </rPh>
    <rPh sb="4" eb="6">
      <t>ニッチュウ</t>
    </rPh>
    <phoneticPr fontId="4"/>
  </si>
  <si>
    <t>身体移動日中3.5</t>
    <rPh sb="0" eb="2">
      <t>シンタイ</t>
    </rPh>
    <rPh sb="2" eb="4">
      <t>イドウ</t>
    </rPh>
    <rPh sb="4" eb="6">
      <t>ニッチュウ</t>
    </rPh>
    <phoneticPr fontId="4"/>
  </si>
  <si>
    <t>身体移動日中4.0</t>
    <rPh sb="0" eb="2">
      <t>シンタイ</t>
    </rPh>
    <rPh sb="2" eb="4">
      <t>イドウ</t>
    </rPh>
    <rPh sb="4" eb="6">
      <t>ニッチュウ</t>
    </rPh>
    <phoneticPr fontId="4"/>
  </si>
  <si>
    <t>身体移動日中4.5</t>
    <rPh sb="0" eb="2">
      <t>シンタイ</t>
    </rPh>
    <rPh sb="2" eb="4">
      <t>イドウ</t>
    </rPh>
    <rPh sb="4" eb="6">
      <t>ニッチュウ</t>
    </rPh>
    <phoneticPr fontId="4"/>
  </si>
  <si>
    <t>身体移動日中5.0</t>
    <rPh sb="0" eb="2">
      <t>シンタイ</t>
    </rPh>
    <rPh sb="2" eb="4">
      <t>イドウ</t>
    </rPh>
    <rPh sb="4" eb="6">
      <t>ニッチュウ</t>
    </rPh>
    <phoneticPr fontId="4"/>
  </si>
  <si>
    <t>身体移動日中5.5</t>
    <rPh sb="0" eb="2">
      <t>シンタイ</t>
    </rPh>
    <rPh sb="2" eb="4">
      <t>イドウ</t>
    </rPh>
    <rPh sb="4" eb="6">
      <t>ニッチュウ</t>
    </rPh>
    <phoneticPr fontId="4"/>
  </si>
  <si>
    <t>身体移動日中6.0</t>
    <rPh sb="0" eb="2">
      <t>シンタイ</t>
    </rPh>
    <rPh sb="2" eb="4">
      <t>イドウ</t>
    </rPh>
    <rPh sb="4" eb="6">
      <t>ニッチュウ</t>
    </rPh>
    <phoneticPr fontId="4"/>
  </si>
  <si>
    <t>身体移動日中6.5</t>
    <rPh sb="0" eb="2">
      <t>シンタイ</t>
    </rPh>
    <rPh sb="2" eb="4">
      <t>イドウ</t>
    </rPh>
    <rPh sb="4" eb="6">
      <t>ニッチュウ</t>
    </rPh>
    <phoneticPr fontId="4"/>
  </si>
  <si>
    <t>身体移動日中7.0</t>
    <rPh sb="0" eb="2">
      <t>シンタイ</t>
    </rPh>
    <rPh sb="2" eb="4">
      <t>イドウ</t>
    </rPh>
    <rPh sb="4" eb="6">
      <t>ニッチュウ</t>
    </rPh>
    <phoneticPr fontId="4"/>
  </si>
  <si>
    <t>身体移動日中7.5</t>
    <rPh sb="0" eb="2">
      <t>シンタイ</t>
    </rPh>
    <rPh sb="2" eb="4">
      <t>イドウ</t>
    </rPh>
    <rPh sb="4" eb="6">
      <t>ニッチュウ</t>
    </rPh>
    <phoneticPr fontId="4"/>
  </si>
  <si>
    <t>身体移動日中8.0</t>
    <rPh sb="0" eb="2">
      <t>シンタイ</t>
    </rPh>
    <rPh sb="2" eb="4">
      <t>イドウ</t>
    </rPh>
    <rPh sb="4" eb="6">
      <t>ニッチュウ</t>
    </rPh>
    <phoneticPr fontId="4"/>
  </si>
  <si>
    <t>身体移動日中8.5</t>
    <rPh sb="0" eb="2">
      <t>シンタイ</t>
    </rPh>
    <rPh sb="2" eb="4">
      <t>イドウ</t>
    </rPh>
    <rPh sb="4" eb="6">
      <t>ニッチュウ</t>
    </rPh>
    <phoneticPr fontId="4"/>
  </si>
  <si>
    <t>身体移動日中9.0</t>
    <rPh sb="0" eb="2">
      <t>シンタイ</t>
    </rPh>
    <rPh sb="2" eb="4">
      <t>イドウ</t>
    </rPh>
    <rPh sb="4" eb="6">
      <t>ニッチュウ</t>
    </rPh>
    <phoneticPr fontId="4"/>
  </si>
  <si>
    <t>身体移動日中9.5</t>
    <rPh sb="0" eb="2">
      <t>シンタイ</t>
    </rPh>
    <rPh sb="2" eb="4">
      <t>イドウ</t>
    </rPh>
    <rPh sb="4" eb="6">
      <t>ニッチュウ</t>
    </rPh>
    <phoneticPr fontId="4"/>
  </si>
  <si>
    <t>身体移動日中10.0</t>
    <rPh sb="0" eb="2">
      <t>シンタイ</t>
    </rPh>
    <rPh sb="2" eb="4">
      <t>イドウ</t>
    </rPh>
    <rPh sb="4" eb="6">
      <t>ニッチュウ</t>
    </rPh>
    <phoneticPr fontId="4"/>
  </si>
  <si>
    <t>身体移動日中10.5</t>
    <rPh sb="0" eb="2">
      <t>シンタイ</t>
    </rPh>
    <rPh sb="2" eb="4">
      <t>イドウ</t>
    </rPh>
    <rPh sb="4" eb="6">
      <t>ニッチュウ</t>
    </rPh>
    <phoneticPr fontId="4"/>
  </si>
  <si>
    <t>身体移動夜早0.5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</si>
  <si>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身体移動夜早1.0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</si>
  <si>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身体移動夜早1.5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</si>
  <si>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身体移動夜早2.0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</si>
  <si>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身体移動夜早2.5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</si>
  <si>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身体移動夜早3.0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</si>
  <si>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身体移動夜早3.5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</si>
  <si>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身体移動夜早4.0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</si>
  <si>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身体移動夜早4.5</t>
    <rPh sb="0" eb="2">
      <t>シンタイ</t>
    </rPh>
    <rPh sb="2" eb="4">
      <t>イドウ</t>
    </rPh>
    <rPh sb="4" eb="5">
      <t>ヨル</t>
    </rPh>
    <rPh sb="5" eb="6">
      <t>ハヤ</t>
    </rPh>
    <phoneticPr fontId="4"/>
  </si>
  <si>
    <t>身体移動深夜0.5</t>
    <rPh sb="0" eb="2">
      <t>シンタイ</t>
    </rPh>
    <rPh sb="2" eb="4">
      <t>イドウ</t>
    </rPh>
    <rPh sb="4" eb="6">
      <t>シンヤ</t>
    </rPh>
    <phoneticPr fontId="4"/>
  </si>
  <si>
    <t>身体移動深夜1.0</t>
    <rPh sb="0" eb="2">
      <t>シンタイ</t>
    </rPh>
    <rPh sb="2" eb="4">
      <t>イドウ</t>
    </rPh>
    <rPh sb="4" eb="6">
      <t>シンヤ</t>
    </rPh>
    <phoneticPr fontId="4"/>
  </si>
  <si>
    <t>身体移動深夜1.5</t>
    <rPh sb="0" eb="2">
      <t>シンタイ</t>
    </rPh>
    <rPh sb="2" eb="4">
      <t>イドウ</t>
    </rPh>
    <rPh sb="4" eb="6">
      <t>シンヤ</t>
    </rPh>
    <phoneticPr fontId="4"/>
  </si>
  <si>
    <t>身体移動深夜2.0</t>
    <rPh sb="0" eb="2">
      <t>シンタイ</t>
    </rPh>
    <rPh sb="2" eb="4">
      <t>イドウ</t>
    </rPh>
    <rPh sb="4" eb="6">
      <t>シンヤ</t>
    </rPh>
    <phoneticPr fontId="4"/>
  </si>
  <si>
    <t>身体移動深夜2.5</t>
    <rPh sb="0" eb="2">
      <t>シンタイ</t>
    </rPh>
    <rPh sb="2" eb="4">
      <t>イドウ</t>
    </rPh>
    <rPh sb="4" eb="6">
      <t>シンヤ</t>
    </rPh>
    <phoneticPr fontId="4"/>
  </si>
  <si>
    <t>身体移動深夜3.0</t>
    <rPh sb="0" eb="2">
      <t>シンタイ</t>
    </rPh>
    <rPh sb="2" eb="4">
      <t>イドウ</t>
    </rPh>
    <rPh sb="4" eb="6">
      <t>シンヤ</t>
    </rPh>
    <phoneticPr fontId="4"/>
  </si>
  <si>
    <t>身体移動深夜3.5</t>
    <rPh sb="0" eb="2">
      <t>シンタイ</t>
    </rPh>
    <rPh sb="2" eb="4">
      <t>イドウ</t>
    </rPh>
    <rPh sb="4" eb="6">
      <t>シンヤ</t>
    </rPh>
    <phoneticPr fontId="4"/>
  </si>
  <si>
    <t>身体移動深夜4.0</t>
    <rPh sb="0" eb="2">
      <t>シンタイ</t>
    </rPh>
    <rPh sb="2" eb="4">
      <t>イドウ</t>
    </rPh>
    <rPh sb="4" eb="6">
      <t>シンヤ</t>
    </rPh>
    <phoneticPr fontId="4"/>
  </si>
  <si>
    <t>身体移動深夜4.5</t>
    <rPh sb="0" eb="2">
      <t>シンタイ</t>
    </rPh>
    <rPh sb="2" eb="4">
      <t>イドウ</t>
    </rPh>
    <rPh sb="4" eb="6">
      <t>シンヤ</t>
    </rPh>
    <phoneticPr fontId="4"/>
  </si>
  <si>
    <t>身体移動深夜5.0</t>
    <rPh sb="0" eb="2">
      <t>シンタイ</t>
    </rPh>
    <rPh sb="2" eb="4">
      <t>イドウ</t>
    </rPh>
    <rPh sb="4" eb="6">
      <t>シンヤ</t>
    </rPh>
    <phoneticPr fontId="4"/>
  </si>
  <si>
    <t>身体移動深夜5.5</t>
    <rPh sb="0" eb="2">
      <t>シンタイ</t>
    </rPh>
    <rPh sb="2" eb="4">
      <t>イドウ</t>
    </rPh>
    <rPh sb="4" eb="6">
      <t>シンヤ</t>
    </rPh>
    <phoneticPr fontId="4"/>
  </si>
  <si>
    <t>身体移動深夜6.0</t>
    <rPh sb="0" eb="2">
      <t>シンタイ</t>
    </rPh>
    <rPh sb="2" eb="4">
      <t>イドウ</t>
    </rPh>
    <rPh sb="4" eb="6">
      <t>シンヤ</t>
    </rPh>
    <phoneticPr fontId="4"/>
  </si>
  <si>
    <t>身体移動深夜6.5</t>
    <rPh sb="0" eb="2">
      <t>シンタイ</t>
    </rPh>
    <rPh sb="2" eb="4">
      <t>イドウ</t>
    </rPh>
    <rPh sb="4" eb="6">
      <t>シンヤ</t>
    </rPh>
    <phoneticPr fontId="4"/>
  </si>
  <si>
    <t>夜間</t>
    <rPh sb="0" eb="2">
      <t>ヤカン</t>
    </rPh>
    <phoneticPr fontId="3"/>
  </si>
  <si>
    <t>早朝</t>
    <rPh sb="0" eb="2">
      <t>ソウチョウ</t>
    </rPh>
    <phoneticPr fontId="3"/>
  </si>
  <si>
    <t>深夜</t>
    <rPh sb="0" eb="2">
      <t>シンヤ</t>
    </rPh>
    <phoneticPr fontId="3"/>
  </si>
  <si>
    <t>契約時間数</t>
    <rPh sb="0" eb="2">
      <t>ケイヤク</t>
    </rPh>
    <rPh sb="2" eb="5">
      <t>ジカンスウ</t>
    </rPh>
    <phoneticPr fontId="8"/>
  </si>
  <si>
    <t>時間数チェック</t>
    <rPh sb="0" eb="3">
      <t>ジカンスウ</t>
    </rPh>
    <phoneticPr fontId="8"/>
  </si>
  <si>
    <t>1級地</t>
    <rPh sb="1" eb="2">
      <t>キュウ</t>
    </rPh>
    <rPh sb="2" eb="3">
      <t>チ</t>
    </rPh>
    <phoneticPr fontId="3"/>
  </si>
  <si>
    <t>2級地</t>
    <rPh sb="1" eb="2">
      <t>キュウ</t>
    </rPh>
    <rPh sb="2" eb="3">
      <t>チ</t>
    </rPh>
    <phoneticPr fontId="3"/>
  </si>
  <si>
    <t>3級地</t>
    <rPh sb="1" eb="2">
      <t>キュウ</t>
    </rPh>
    <rPh sb="2" eb="3">
      <t>チ</t>
    </rPh>
    <phoneticPr fontId="3"/>
  </si>
  <si>
    <t>5級地</t>
    <rPh sb="1" eb="2">
      <t>キュウ</t>
    </rPh>
    <rPh sb="2" eb="3">
      <t>チ</t>
    </rPh>
    <phoneticPr fontId="3"/>
  </si>
  <si>
    <t>6級地</t>
    <rPh sb="1" eb="2">
      <t>キュウ</t>
    </rPh>
    <rPh sb="2" eb="3">
      <t>チ</t>
    </rPh>
    <phoneticPr fontId="3"/>
  </si>
  <si>
    <t>7級地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</si>
  <si>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</si>
  <si>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別記第１１号様式（第１０条関係）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8"/>
  </si>
  <si>
    <t>身体移動深夜0.5夜早0.5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</si>
  <si>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</si>
  <si>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</si>
  <si>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身体移動夜早0.5深夜0.5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</si>
  <si>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身体移動深夜0.5夜早1.0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</si>
  <si>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身体移動夜早0.5日中1.0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</si>
  <si>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</si>
  <si>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身体移動夜早0.5深夜1.0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</si>
  <si>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4級地</t>
    <rPh sb="1" eb="2">
      <t>キュウ</t>
    </rPh>
    <rPh sb="2" eb="3">
      <t>チ</t>
    </rPh>
    <phoneticPr fontId="3"/>
  </si>
  <si>
    <t>障害者（児）移動支援費明細書</t>
    <rPh sb="0" eb="3">
      <t>ショウガイシャ</t>
    </rPh>
    <rPh sb="4" eb="5">
      <t>ジ</t>
    </rPh>
    <rPh sb="6" eb="8">
      <t>イドウ</t>
    </rPh>
    <rPh sb="8" eb="10">
      <t>シエン</t>
    </rPh>
    <rPh sb="10" eb="11">
      <t>ヒ</t>
    </rPh>
    <rPh sb="11" eb="14">
      <t>メイサイショ</t>
    </rPh>
    <phoneticPr fontId="8"/>
  </si>
  <si>
    <t>身体移動深夜0.5夜早1.5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</si>
  <si>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身体移動夜早0.5日中1.5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</si>
  <si>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</si>
  <si>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身体移動夜早0.5深夜1.5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</si>
  <si>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（身体介護を伴う）</t>
    <phoneticPr fontId="8"/>
  </si>
  <si>
    <t>年</t>
    <rPh sb="0" eb="1">
      <t>ネン</t>
    </rPh>
    <phoneticPr fontId="8"/>
  </si>
  <si>
    <t>月分</t>
    <rPh sb="0" eb="2">
      <t>ガツブン</t>
    </rPh>
    <phoneticPr fontId="8"/>
  </si>
  <si>
    <t>身体移動深夜0.5夜早2.0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</si>
  <si>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身体移動夜早0.5日中2.0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</si>
  <si>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</si>
  <si>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身体移動夜早0.5深夜2.0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</si>
  <si>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身体移動深夜0.5夜早2.5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</si>
  <si>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身体移動夜早0.5日中2.5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</si>
  <si>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</si>
  <si>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身体移動夜早0.5深夜2.5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</si>
  <si>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身体移動深夜0.5夜早3.0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</si>
  <si>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身体移動夜早0.5日中3.0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</si>
  <si>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</si>
  <si>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身体移動夜早1.0深夜0.5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</si>
  <si>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認定番号</t>
    <rPh sb="0" eb="2">
      <t>ニンテイ</t>
    </rPh>
    <rPh sb="2" eb="4">
      <t>バンゴウ</t>
    </rPh>
    <phoneticPr fontId="8"/>
  </si>
  <si>
    <t>事業者名</t>
    <rPh sb="0" eb="2">
      <t>ジギョウ</t>
    </rPh>
    <rPh sb="2" eb="3">
      <t>シャ</t>
    </rPh>
    <rPh sb="3" eb="4">
      <t>メイ</t>
    </rPh>
    <phoneticPr fontId="8"/>
  </si>
  <si>
    <t>身体移動深夜1.0夜早0.5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</si>
  <si>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身体移動夜早0.5日中3.5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</si>
  <si>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</si>
  <si>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身体移動夜早1.0深夜1.0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</si>
  <si>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選択により変動</t>
    <rPh sb="0" eb="2">
      <t>センタク</t>
    </rPh>
    <rPh sb="5" eb="7">
      <t>ヘンドウ</t>
    </rPh>
    <phoneticPr fontId="8"/>
  </si>
  <si>
    <t>支給決定者名</t>
    <rPh sb="0" eb="2">
      <t>シキュウ</t>
    </rPh>
    <rPh sb="2" eb="4">
      <t>ケッテイ</t>
    </rPh>
    <rPh sb="4" eb="5">
      <t>シャ</t>
    </rPh>
    <rPh sb="5" eb="6">
      <t>メイ</t>
    </rPh>
    <phoneticPr fontId="8"/>
  </si>
  <si>
    <t>身体移動深夜1.0夜早1.0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</si>
  <si>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身体移動夜早0.5日中4.0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</si>
  <si>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</si>
  <si>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身体移動夜早1.0深夜1.5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</si>
  <si>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障害者（児）氏名</t>
    <rPh sb="0" eb="2">
      <t>ショウガイ</t>
    </rPh>
    <rPh sb="2" eb="3">
      <t>シャ</t>
    </rPh>
    <rPh sb="4" eb="5">
      <t>ジ</t>
    </rPh>
    <rPh sb="6" eb="8">
      <t>シメイ</t>
    </rPh>
    <phoneticPr fontId="8"/>
  </si>
  <si>
    <t>地域区分</t>
    <rPh sb="0" eb="2">
      <t>チイキ</t>
    </rPh>
    <rPh sb="2" eb="4">
      <t>クブン</t>
    </rPh>
    <phoneticPr fontId="8"/>
  </si>
  <si>
    <t>身体移動深夜1.0夜早1.5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</si>
  <si>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身体移動夜早0.5日中4.5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</si>
  <si>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身体移動日中0.5夜早4.5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</si>
  <si>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身体移動夜早1.0深夜2.0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</si>
  <si>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</si>
  <si>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身体移動夜早0.5日中5.0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</si>
  <si>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身体移動夜早1.0深夜2.5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</si>
  <si>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費用の額の計算欄</t>
    <rPh sb="0" eb="2">
      <t>ヒヨウ</t>
    </rPh>
    <rPh sb="3" eb="4">
      <t>ガク</t>
    </rPh>
    <rPh sb="5" eb="7">
      <t>ケイサン</t>
    </rPh>
    <rPh sb="7" eb="8">
      <t>ラン</t>
    </rPh>
    <phoneticPr fontId="8"/>
  </si>
  <si>
    <t>開始→終了時間帯</t>
    <rPh sb="0" eb="2">
      <t>カイシ</t>
    </rPh>
    <rPh sb="3" eb="5">
      <t>シュウリョウ</t>
    </rPh>
    <rPh sb="5" eb="8">
      <t>ジカンタイ</t>
    </rPh>
    <phoneticPr fontId="8"/>
  </si>
  <si>
    <t>サービス内容</t>
    <rPh sb="4" eb="6">
      <t>ナイヨウ</t>
    </rPh>
    <phoneticPr fontId="8"/>
  </si>
  <si>
    <t>単価</t>
    <rPh sb="0" eb="2">
      <t>タンカ</t>
    </rPh>
    <phoneticPr fontId="8"/>
  </si>
  <si>
    <t>回数</t>
    <rPh sb="0" eb="2">
      <t>カイスウ</t>
    </rPh>
    <phoneticPr fontId="8"/>
  </si>
  <si>
    <t>当月算定額</t>
    <rPh sb="0" eb="2">
      <t>トウゲツ</t>
    </rPh>
    <rPh sb="2" eb="4">
      <t>サンテイ</t>
    </rPh>
    <rPh sb="4" eb="5">
      <t>ガク</t>
    </rPh>
    <phoneticPr fontId="8"/>
  </si>
  <si>
    <t>摘要</t>
    <rPh sb="0" eb="2">
      <t>テキヨウ</t>
    </rPh>
    <phoneticPr fontId="8"/>
  </si>
  <si>
    <t>時間数</t>
    <rPh sb="0" eb="3">
      <t>ジカンスウ</t>
    </rPh>
    <phoneticPr fontId="8"/>
  </si>
  <si>
    <t>身体移動深夜1.0夜早2.5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</si>
  <si>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身体移動夜早0.5日中5.5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</si>
  <si>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身体移動夜早1.5深夜0.5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</si>
  <si>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</si>
  <si>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身体移動夜早0.5日中6.0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</si>
  <si>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身体移動夜早1.5深夜1.0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</si>
  <si>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</si>
  <si>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身体移動夜早0.5日中6.5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</si>
  <si>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身体移動夜早1.5深夜1.5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</si>
  <si>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</si>
  <si>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身体移動夜早0.5日中7.0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</si>
  <si>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身体移動夜早1.5深夜2.0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</si>
  <si>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</si>
  <si>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身体移動夜早0.5日中7.5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</si>
  <si>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身体移動夜早1.5深夜2.5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</si>
  <si>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身体移動深夜1.5夜早2.5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</si>
  <si>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身体移動夜早0.5日中8.0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</si>
  <si>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</si>
  <si>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</si>
  <si>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身体移動夜早0.5日中8.5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</si>
  <si>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</si>
  <si>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</si>
  <si>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身体移動夜早0.5日中9.0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</si>
  <si>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</si>
  <si>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</si>
  <si>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身体移動夜早0.5日中9.5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</si>
  <si>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身体移動日中1.5夜早0.5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</si>
  <si>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</si>
  <si>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</si>
  <si>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身体移動夜早0.5日中10.0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</si>
  <si>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身体移動日中1.5夜早1.0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</si>
  <si>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</si>
  <si>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</si>
  <si>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身体移動夜早0.5日中10.5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</si>
  <si>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身体移動日中1.5夜早1.5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</si>
  <si>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</si>
  <si>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</si>
  <si>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</si>
  <si>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</si>
  <si>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</si>
  <si>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</si>
  <si>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</si>
  <si>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</si>
  <si>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</si>
  <si>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</si>
  <si>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</si>
  <si>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</si>
  <si>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</si>
  <si>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身体移動深夜2.5夜早2.5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</si>
  <si>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</si>
  <si>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身体移動夜早3.0深夜0.5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</si>
  <si>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</si>
  <si>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身体移動日中1.5夜早4.5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</si>
  <si>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身体移動夜早3.0深夜1.0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</si>
  <si>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</si>
  <si>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身体移動夜早3.0深夜1.5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</si>
  <si>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</si>
  <si>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身体移動夜早3.0深夜2.0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</si>
  <si>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</si>
  <si>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身体移動夜早3.0深夜2.5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</si>
  <si>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</si>
  <si>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身体移動夜早3.5深夜0.5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</si>
  <si>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</si>
  <si>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身体移動夜早3.5深夜1.0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</si>
  <si>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</si>
  <si>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身体移動夜早3.5深夜1.5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</si>
  <si>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</si>
  <si>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身体移動夜早3.5深夜2.0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</si>
  <si>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</si>
  <si>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身体移動夜早3.5深夜2.5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</si>
  <si>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身体移動深夜3.5夜早2.5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</si>
  <si>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身体移動夜早4.0深夜0.5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</si>
  <si>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</si>
  <si>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</si>
  <si>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身体移動夜早4.0深夜1.0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</si>
  <si>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</si>
  <si>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</si>
  <si>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身体移動夜早4.0深夜1.5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</si>
  <si>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</si>
  <si>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</si>
  <si>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身体移動夜早4.0深夜2.0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</si>
  <si>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</si>
  <si>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</si>
  <si>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身体移動夜早4.0深夜2.5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</si>
  <si>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</si>
  <si>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</si>
  <si>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身体移動夜早4.5深夜0.5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</si>
  <si>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</si>
  <si>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身体移動日中2.5夜早3.0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</si>
  <si>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身体移動夜早4.5深夜1.0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</si>
  <si>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</si>
  <si>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</si>
  <si>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身体移動日中2.5夜早3.5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</si>
  <si>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身体移動夜早4.5深夜1.5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</si>
  <si>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</si>
  <si>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身体移動夜早1.5日中1.0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</si>
  <si>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身体移動日中2.5夜早4.0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</si>
  <si>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身体移動夜早4.5深夜2.0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</si>
  <si>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</si>
  <si>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身体移動夜早1.5日中1.5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</si>
  <si>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身体移動日中2.5夜早4.5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</si>
  <si>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身体移動夜早4.5深夜2.5</t>
    <rPh sb="0" eb="2">
      <t>シンタイ</t>
    </rPh>
    <rPh sb="2" eb="4">
      <t>イドウ</t>
    </rPh>
    <rPh sb="4" eb="5">
      <t>ヨル</t>
    </rPh>
    <rPh sb="5" eb="6">
      <t>ハヤ</t>
    </rPh>
    <rPh sb="9" eb="11">
      <t>シンヤ</t>
    </rPh>
    <phoneticPr fontId="3"/>
  </si>
  <si>
    <t>身体移動深夜4.5夜早2.5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</si>
  <si>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身体移動夜早1.5日中2.0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</si>
  <si>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</si>
  <si>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身体移動夜早1.5日中2.5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</si>
  <si>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</si>
  <si>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身体移動夜早1.5日中3.0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</si>
  <si>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</si>
  <si>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身体移動夜早1.5日中3.5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</si>
  <si>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当月費用の額の合計</t>
    <rPh sb="0" eb="2">
      <t>トウゲツ</t>
    </rPh>
    <rPh sb="2" eb="4">
      <t>ヒヨウ</t>
    </rPh>
    <rPh sb="5" eb="6">
      <t>ガク</t>
    </rPh>
    <rPh sb="7" eb="9">
      <t>ゴウケイ</t>
    </rPh>
    <phoneticPr fontId="8"/>
  </si>
  <si>
    <t>身体移動深夜5.0夜早2.0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</si>
  <si>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身体移動夜早1.5日中4.0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</si>
  <si>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</si>
  <si>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身体移動夜早1.5日中4.5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</si>
  <si>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</si>
  <si>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身体移動夜早1.5日中5.0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</si>
  <si>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</si>
  <si>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身体移動夜早1.5日中5.5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</si>
  <si>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</si>
  <si>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身体移動夜早1.5日中6.0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</si>
  <si>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身体移動深夜5.5夜早2.0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</si>
  <si>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身体移動夜早1.5日中6.5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</si>
  <si>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身体移動日中.3.5夜早0.5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</si>
  <si>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身体移動深夜5.5夜早2.5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</si>
  <si>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身体移動夜早1.5日中7.0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</si>
  <si>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</si>
  <si>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身体移動深夜6.0夜早0.5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</si>
  <si>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身体移動夜早1.5日中7.5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</si>
  <si>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</si>
  <si>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身体移動深夜6.0夜早1.0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</si>
  <si>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身体移動夜早1.5日中8.0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</si>
  <si>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</si>
  <si>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身体移動深夜6.0夜早1.5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</si>
  <si>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身体移動夜早1.5日中8.5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</si>
  <si>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</si>
  <si>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身体移動深夜6.0夜早2.0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</si>
  <si>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身体移動夜早1.5日中9.0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</si>
  <si>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</si>
  <si>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身体移動深夜6.0夜早2.5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</si>
  <si>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身体移動夜早1.5日中9.5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</si>
  <si>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</si>
  <si>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身体移動深夜6.5夜早0.5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</si>
  <si>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身体移動夜早1.5日中10.0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</si>
  <si>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</si>
  <si>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身体移動深夜6.5夜早1.0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</si>
  <si>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身体移動夜早1.5日中10.5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</si>
  <si>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身体移動日中3.5夜早4.5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</si>
  <si>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身体移動深夜6.5夜早1.5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</si>
  <si>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身体移動深夜6.5夜早2.0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</si>
  <si>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身体移動深夜6.5夜早2.5</t>
    <rPh sb="0" eb="2">
      <t>シンタイ</t>
    </rPh>
    <rPh sb="2" eb="4">
      <t>イドウ</t>
    </rPh>
    <rPh sb="4" eb="6">
      <t>シンヤ</t>
    </rPh>
    <rPh sb="9" eb="10">
      <t>ヨル</t>
    </rPh>
    <rPh sb="10" eb="11">
      <t>ハヤ</t>
    </rPh>
    <phoneticPr fontId="3"/>
  </si>
  <si>
    <t>身体移動夜早2.0日中2.5</t>
    <phoneticPr fontId="3"/>
  </si>
  <si>
    <t>身体移動夜早2.0日中3.0</t>
    <phoneticPr fontId="3"/>
  </si>
  <si>
    <t>身体移動夜早2.0日中3.5</t>
    <phoneticPr fontId="3"/>
  </si>
  <si>
    <t>身体移動夜早2.0日中4.0</t>
    <phoneticPr fontId="3"/>
  </si>
  <si>
    <t>身体移動夜早2.0日中4.5</t>
    <phoneticPr fontId="3"/>
  </si>
  <si>
    <t>身体移動夜早2.0日中5.0</t>
    <phoneticPr fontId="3"/>
  </si>
  <si>
    <t>身体移動日中4.5夜早0.5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</si>
  <si>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身体移動夜早2.0日中5.5</t>
    <phoneticPr fontId="3"/>
  </si>
  <si>
    <t>身体移動日中4.5夜早1.0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</si>
  <si>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身体移動夜早2.0日中6.0</t>
    <phoneticPr fontId="3"/>
  </si>
  <si>
    <t>身体移動日中4.5夜早1.5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</si>
  <si>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身体移動夜早2.0日中6.5</t>
    <phoneticPr fontId="3"/>
  </si>
  <si>
    <t>身体移動日中4.5夜早2.0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</si>
  <si>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身体移動夜早2.0日中7.0</t>
    <phoneticPr fontId="3"/>
  </si>
  <si>
    <t>身体移動日中4.5夜早2.5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</si>
  <si>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身体移動夜早2.0日中7.5</t>
    <phoneticPr fontId="3"/>
  </si>
  <si>
    <t>身体移動日中4.5夜早3.0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</si>
  <si>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身体移動夜早2.0日中8.0</t>
    <phoneticPr fontId="3"/>
  </si>
  <si>
    <t>身体移動日中4.5夜早3.5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</si>
  <si>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身体移動夜早2.0日中8.5</t>
    <phoneticPr fontId="3"/>
  </si>
  <si>
    <t>身体移動日中4.5夜早4.0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</si>
  <si>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身体移動夜早2.0日中9.0</t>
    <phoneticPr fontId="3"/>
  </si>
  <si>
    <t>身体移動日中4.5夜早4.5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</si>
  <si>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身体移動夜早2.0日中9.5</t>
    <phoneticPr fontId="3"/>
  </si>
  <si>
    <t>身体移動夜早2.0日中10.0</t>
    <phoneticPr fontId="3"/>
  </si>
  <si>
    <t>身体移動夜早2.0日中10.5</t>
    <phoneticPr fontId="3"/>
  </si>
  <si>
    <t>身体移動夜早2.5日中0.5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</si>
  <si>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身体移動夜早2.5日中1.0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</si>
  <si>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身体移動夜早2.5日中1.5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</si>
  <si>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身体移動夜早2.5日中2.0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</si>
  <si>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身体移動夜早2.5日中2.5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</si>
  <si>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身体移動夜早2.5日中3.0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</si>
  <si>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身体移動夜早2.5日中3.5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</si>
  <si>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</si>
  <si>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身体移動夜早2.5日中4.0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</si>
  <si>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</si>
  <si>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身体移動夜早2.5日中4.5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</si>
  <si>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</si>
  <si>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身体移動夜早2.5日中5.0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</si>
  <si>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</si>
  <si>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身体移動夜早2.5日中5.5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</si>
  <si>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</si>
  <si>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身体移動夜早2.5日中6.0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</si>
  <si>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</si>
  <si>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身体移動夜早2.5日中6.5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</si>
  <si>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</si>
  <si>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身体移動夜早2.5日中7.0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</si>
  <si>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</si>
  <si>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身体移動夜早2.5日中7.5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</si>
  <si>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身体移動日中5.5夜早4.5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</si>
  <si>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身体移動夜早2.5日中8.0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</si>
  <si>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身体移動夜早2.5日中8.5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</si>
  <si>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身体移動夜早2.5日中9.0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</si>
  <si>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身体移動夜早2.5日中9.5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</si>
  <si>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身体移動夜早2.5日中10.0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</si>
  <si>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身体移動夜早2.5日中10.5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</si>
  <si>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身体移動日中6.5夜早0.5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</si>
  <si>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</si>
  <si>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</si>
  <si>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</si>
  <si>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</si>
  <si>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</si>
  <si>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</si>
  <si>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</si>
  <si>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身体移動日中6.5夜早4.5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</si>
  <si>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</si>
  <si>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</si>
  <si>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</si>
  <si>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</si>
  <si>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</si>
  <si>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</si>
  <si>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</si>
  <si>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</si>
  <si>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身体移動日中7.5夜早4.5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</si>
  <si>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</si>
  <si>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</si>
  <si>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</si>
  <si>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</si>
  <si>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</si>
  <si>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</si>
  <si>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</si>
  <si>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</si>
  <si>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身体移動日中8.5夜早4.5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</si>
  <si>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身体移動日中9.5夜早0.5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</si>
  <si>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身体移動日中9.5夜早1.0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</si>
  <si>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身体移動日中9.5夜早1.5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</si>
  <si>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身体移動日中9.5夜早2.0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</si>
  <si>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身体移動日中9.5夜早2.5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</si>
  <si>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身体移動日中9.5夜早3.0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</si>
  <si>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身体移動日中9.5夜早3.5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</si>
  <si>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身体移動日中9.5夜早4.0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</si>
  <si>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身体移動日中9.5夜早4.5</t>
    <rPh sb="0" eb="2">
      <t>シンタイ</t>
    </rPh>
    <rPh sb="2" eb="4">
      <t>イドウ</t>
    </rPh>
    <rPh sb="4" eb="6">
      <t>ニッチュウ</t>
    </rPh>
    <rPh sb="9" eb="10">
      <t>ヨル</t>
    </rPh>
    <rPh sb="10" eb="11">
      <t>ハヤ</t>
    </rPh>
    <phoneticPr fontId="3"/>
  </si>
  <si>
    <t>身体移動日中10.5夜早0.5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</si>
  <si>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身体移動日中10.5夜早1.0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</si>
  <si>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身体移動日中10.5夜早1.5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</si>
  <si>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身体移動日中10.5夜早2.0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</si>
  <si>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身体移動日中10.5夜早2.5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</si>
  <si>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身体移動日中10.5夜早3.0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</si>
  <si>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身体移動日中10.5夜早3.5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</si>
  <si>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身体移動日中10.5夜早4.0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</si>
  <si>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身体移動日中10.5夜早4.5</t>
    <rPh sb="0" eb="2">
      <t>シンタイ</t>
    </rPh>
    <rPh sb="2" eb="4">
      <t>イドウ</t>
    </rPh>
    <rPh sb="4" eb="6">
      <t>ニッチュウ</t>
    </rPh>
    <rPh sb="10" eb="11">
      <t>ヨル</t>
    </rPh>
    <rPh sb="11" eb="12">
      <t>ハヤ</t>
    </rPh>
    <phoneticPr fontId="3"/>
  </si>
  <si>
    <t>身体移動早朝0.5日中10.0夜間0.5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</si>
  <si>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身体移動早朝0.5日中10.0夜間1.0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</si>
  <si>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身体移動早朝0.5日中10.0夜間1.5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</si>
  <si>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身体移動早朝0.5日中10.0夜間2.0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</si>
  <si>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身体移動早朝0.5日中10.0夜間3.0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</si>
  <si>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身体移動早朝0.5日中10.0夜間2.5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</si>
  <si>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身体移動早朝0.5日中10.0夜間3.5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</si>
  <si>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身体移動早朝0.5日中10.0夜間4.0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</si>
  <si>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身体移動早朝1.0日中10.0夜間4.0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</si>
  <si>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身体移動早朝1.0日中10.0夜間0.5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</si>
  <si>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身体移動早朝1.0日中10.0夜間1.0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</si>
  <si>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身体移動早朝1.0日中10.0夜間1.5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</si>
  <si>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身体移動早朝1.0日中10.0夜間2.0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</si>
  <si>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身体移動早朝1.0日中10.0夜間2.5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</si>
  <si>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身体移動早朝1.0日中10.0夜間3.0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</si>
  <si>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身体移動早朝1.0日中10.0夜間3.5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</si>
  <si>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身体移動早朝1.５日中10.0夜間0.5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</si>
  <si>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身体移動早朝1.５日中10.0夜間1.0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</si>
  <si>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身体移動早朝1.５日中10.0夜間1.5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</si>
  <si>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身体移動早朝1.５日中10.0夜間2.0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</si>
  <si>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身体移動早朝1.５日中10.0夜間2.5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</si>
  <si>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身体移動早朝1.５日中10.0夜間3.0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</si>
  <si>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身体移動早朝1.５日中10.0夜間3.5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</si>
  <si>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身体移動早朝2.0日中10.0夜間0.5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</si>
  <si>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身体移動早朝2.0日中10.0夜間1.0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</si>
  <si>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身体移動早朝2.0日中10.0夜間1.5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</si>
  <si>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身体移動早朝2.0日中10.0夜間2.0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</si>
  <si>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身体移動早朝2.0日中10.0夜間2.5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</si>
  <si>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身体移動早朝2.0日中10.0夜間3.0</t>
    <rPh sb="0" eb="2">
      <t>シンタイ</t>
    </rPh>
    <rPh sb="2" eb="4">
      <t>イドウ</t>
    </rPh>
    <rPh sb="4" eb="6">
      <t>ソウチョウ</t>
    </rPh>
    <rPh sb="9" eb="11">
      <t>ニッチュウ</t>
    </rPh>
    <rPh sb="15" eb="17">
      <t>ヤカン</t>
    </rPh>
    <phoneticPr fontId="3"/>
  </si>
  <si>
    <t>身体移動日中0.5夜間4.0深夜0.5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</si>
  <si>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身体移動日中0.5夜間4.0深夜1.0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</si>
  <si>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身体移動日中0.5夜間4.0深夜1.5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</si>
  <si>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身体移動日中0.5夜間4.0深夜2.0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</si>
  <si>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身体移動日中0.5夜間4.0深夜2.5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</si>
  <si>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身体移動日中1.0夜間4.0深夜0.5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</si>
  <si>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身体移動日中1.0夜間4.0深夜1.0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</si>
  <si>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身体移動日中1.0夜間4.0深夜1.5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</si>
  <si>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身体移動日中1.0夜間4.0深夜2.0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</si>
  <si>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身体移動日中1.0夜間4.0深夜2.5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</si>
  <si>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身体移動日中1.５夜間4.0深夜0.5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</si>
  <si>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身体移動日中1.５夜間4.0深夜1.0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</si>
  <si>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身体移動日中1.５夜間4.0深夜1.5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</si>
  <si>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身体移動日中1.５夜間4.0深夜2.0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</si>
  <si>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身体移動日中1.５夜間4.0深夜2.5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</si>
  <si>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身体移動日中2.0夜間4.0深夜2.5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</si>
  <si>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身体移動日中2.0夜間4.0深夜0.5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</si>
  <si>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身体移動日中2.0夜間4.0深夜1.0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</si>
  <si>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身体移動日中2.0夜間4.0深夜1.5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</si>
  <si>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身体移動日中2.0夜間4.0深夜2.0</t>
    <rPh sb="0" eb="2">
      <t>シンタイ</t>
    </rPh>
    <rPh sb="2" eb="4">
      <t>イドウ</t>
    </rPh>
    <rPh sb="4" eb="6">
      <t>ニッチュウ</t>
    </rPh>
    <rPh sb="9" eb="11">
      <t>ヤカン</t>
    </rPh>
    <rPh sb="14" eb="16">
      <t>シンヤ</t>
    </rPh>
    <phoneticPr fontId="3"/>
  </si>
  <si>
    <t>身体移動日中2.5夜早4.0深夜0.5</t>
    <rPh sb="0" eb="2">
      <t>シンタイ</t>
    </rPh>
    <rPh sb="2" eb="4">
      <t>イドウ</t>
    </rPh>
    <rPh sb="4" eb="6">
      <t>ニッチュウ</t>
    </rPh>
    <rPh sb="9" eb="11">
      <t>ヨルハヤ</t>
    </rPh>
    <rPh sb="14" eb="16">
      <t>シンヤ</t>
    </rPh>
    <phoneticPr fontId="3"/>
  </si>
  <si>
    <t>身体移動日中2.5夜早4.0深夜1.0</t>
    <rPh sb="0" eb="2">
      <t>シンタイ</t>
    </rPh>
    <rPh sb="2" eb="4">
      <t>イドウ</t>
    </rPh>
    <rPh sb="4" eb="6">
      <t>ニッチュウ</t>
    </rPh>
    <rPh sb="9" eb="11">
      <t>ヨルハヤ</t>
    </rPh>
    <rPh sb="14" eb="16">
      <t>シンヤ</t>
    </rPh>
    <phoneticPr fontId="3"/>
  </si>
  <si>
    <t>身体移動日中2.5夜早4.0深夜1.5</t>
    <rPh sb="0" eb="2">
      <t>シンタイ</t>
    </rPh>
    <rPh sb="2" eb="4">
      <t>イドウ</t>
    </rPh>
    <rPh sb="4" eb="6">
      <t>ニッチュウ</t>
    </rPh>
    <rPh sb="9" eb="11">
      <t>ヨルハヤ</t>
    </rPh>
    <rPh sb="14" eb="16">
      <t>シンヤ</t>
    </rPh>
    <phoneticPr fontId="3"/>
  </si>
  <si>
    <t>身体移動日中2.5夜早4.0深夜2.0</t>
    <rPh sb="0" eb="2">
      <t>シンタイ</t>
    </rPh>
    <rPh sb="2" eb="4">
      <t>イドウ</t>
    </rPh>
    <rPh sb="4" eb="6">
      <t>ニッチュウ</t>
    </rPh>
    <rPh sb="9" eb="11">
      <t>ヨルハヤ</t>
    </rPh>
    <rPh sb="14" eb="16">
      <t>シンヤ</t>
    </rPh>
    <phoneticPr fontId="3"/>
  </si>
  <si>
    <t>身体移動日中2.5夜早4.0深夜2.5</t>
    <rPh sb="0" eb="2">
      <t>シンタイ</t>
    </rPh>
    <rPh sb="2" eb="4">
      <t>イドウ</t>
    </rPh>
    <rPh sb="4" eb="6">
      <t>ニッチュウ</t>
    </rPh>
    <rPh sb="9" eb="11">
      <t>ヨルハヤ</t>
    </rPh>
    <rPh sb="14" eb="16">
      <t>シンヤ</t>
    </rPh>
    <phoneticPr fontId="3"/>
  </si>
  <si>
    <t>身体移動日中3.0夜早4.0深夜0.5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</si>
  <si>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身体移動日中3.0夜早4.0深夜1.0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</si>
  <si>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身体移動日中3.0夜早4.0深夜1.5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</si>
  <si>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身体移動日中3.0夜早4.0深夜2.0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</si>
  <si>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身体移動日中3.0夜早4.0深夜2.5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</si>
  <si>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身体移動日中3.5夜早4.0深夜0.5</t>
    <rPh sb="0" eb="2">
      <t>シンタイ</t>
    </rPh>
    <rPh sb="2" eb="4">
      <t>イドウ</t>
    </rPh>
    <rPh sb="4" eb="6">
      <t>ニッチュウ</t>
    </rPh>
    <phoneticPr fontId="3"/>
  </si>
  <si>
    <t>身体移動日中3.5夜早4.0深夜1.0</t>
    <rPh sb="0" eb="2">
      <t>シンタイ</t>
    </rPh>
    <rPh sb="2" eb="4">
      <t>イドウ</t>
    </rPh>
    <rPh sb="4" eb="6">
      <t>ニッチュウ</t>
    </rPh>
    <phoneticPr fontId="3"/>
  </si>
  <si>
    <t>身体移動日中3.5夜早4.0深夜1.5</t>
    <rPh sb="0" eb="2">
      <t>シンタイ</t>
    </rPh>
    <rPh sb="2" eb="4">
      <t>イドウ</t>
    </rPh>
    <rPh sb="4" eb="6">
      <t>ニッチュウ</t>
    </rPh>
    <phoneticPr fontId="3"/>
  </si>
  <si>
    <t>身体移動日中3.5夜早4.0深夜2.0</t>
    <rPh sb="0" eb="2">
      <t>シンタイ</t>
    </rPh>
    <rPh sb="2" eb="4">
      <t>イドウ</t>
    </rPh>
    <rPh sb="4" eb="6">
      <t>ニッチュウ</t>
    </rPh>
    <phoneticPr fontId="3"/>
  </si>
  <si>
    <t>身体移動日中3.5夜早4.0深夜2.5</t>
    <rPh sb="0" eb="2">
      <t>シンタイ</t>
    </rPh>
    <rPh sb="2" eb="4">
      <t>イドウ</t>
    </rPh>
    <rPh sb="4" eb="6">
      <t>ニッチュウ</t>
    </rPh>
    <phoneticPr fontId="3"/>
  </si>
  <si>
    <t>身体移動日中4.0夜早4.0深夜0.5</t>
    <rPh sb="0" eb="2">
      <t>シンタイ</t>
    </rPh>
    <rPh sb="2" eb="4">
      <t>イドウ</t>
    </rPh>
    <rPh sb="4" eb="6">
      <t>ニッチュウ</t>
    </rPh>
    <phoneticPr fontId="3"/>
  </si>
  <si>
    <t>身体移動日中4.0夜早4.0深夜1.0</t>
    <rPh sb="0" eb="2">
      <t>シンタイ</t>
    </rPh>
    <rPh sb="2" eb="4">
      <t>イドウ</t>
    </rPh>
    <rPh sb="4" eb="6">
      <t>ニッチュウ</t>
    </rPh>
    <phoneticPr fontId="3"/>
  </si>
  <si>
    <t>身体移動日中4.0夜早4.0深夜2.0</t>
    <rPh sb="0" eb="2">
      <t>シンタイ</t>
    </rPh>
    <rPh sb="2" eb="4">
      <t>イドウ</t>
    </rPh>
    <rPh sb="4" eb="6">
      <t>ニッチュウ</t>
    </rPh>
    <phoneticPr fontId="3"/>
  </si>
  <si>
    <t>身体移動日中4.0夜早4.0深夜2.5</t>
    <rPh sb="0" eb="2">
      <t>シンタイ</t>
    </rPh>
    <rPh sb="2" eb="4">
      <t>イドウ</t>
    </rPh>
    <rPh sb="4" eb="6">
      <t>ニッチュウ</t>
    </rPh>
    <phoneticPr fontId="3"/>
  </si>
  <si>
    <t>身体移動日中4.0夜早4.0深夜1.5</t>
    <rPh sb="0" eb="2">
      <t>シンタイ</t>
    </rPh>
    <rPh sb="2" eb="4">
      <t>イドウ</t>
    </rPh>
    <rPh sb="4" eb="6">
      <t>ニッチュウ</t>
    </rPh>
    <phoneticPr fontId="3"/>
  </si>
  <si>
    <t>身体移動日中4.5夜早4.0深夜0.5</t>
    <rPh sb="0" eb="2">
      <t>シンタイ</t>
    </rPh>
    <rPh sb="2" eb="4">
      <t>イドウ</t>
    </rPh>
    <rPh sb="4" eb="6">
      <t>ニッチュウ</t>
    </rPh>
    <phoneticPr fontId="3"/>
  </si>
  <si>
    <t>身体移動日中4.5夜早4.0深夜1.0</t>
    <rPh sb="0" eb="2">
      <t>シンタイ</t>
    </rPh>
    <rPh sb="2" eb="4">
      <t>イドウ</t>
    </rPh>
    <rPh sb="4" eb="6">
      <t>ニッチュウ</t>
    </rPh>
    <phoneticPr fontId="3"/>
  </si>
  <si>
    <t>身体移動日中4.5夜早4.0深夜1.5</t>
    <rPh sb="0" eb="2">
      <t>シンタイ</t>
    </rPh>
    <rPh sb="2" eb="4">
      <t>イドウ</t>
    </rPh>
    <rPh sb="4" eb="6">
      <t>ニッチュウ</t>
    </rPh>
    <phoneticPr fontId="3"/>
  </si>
  <si>
    <t>身体移動日中4.5夜早4.0深夜2.0</t>
    <rPh sb="0" eb="2">
      <t>シンタイ</t>
    </rPh>
    <rPh sb="2" eb="4">
      <t>イドウ</t>
    </rPh>
    <rPh sb="4" eb="6">
      <t>ニッチュウ</t>
    </rPh>
    <phoneticPr fontId="3"/>
  </si>
  <si>
    <t>身体移動日中4.5夜早4.0深夜2.5</t>
    <rPh sb="0" eb="2">
      <t>シンタイ</t>
    </rPh>
    <rPh sb="2" eb="4">
      <t>イドウ</t>
    </rPh>
    <rPh sb="4" eb="6">
      <t>ニッチュウ</t>
    </rPh>
    <phoneticPr fontId="3"/>
  </si>
  <si>
    <t>身体移動日中5.0夜早4.0深夜0.5</t>
    <rPh sb="0" eb="2">
      <t>シンタイ</t>
    </rPh>
    <rPh sb="2" eb="4">
      <t>イドウ</t>
    </rPh>
    <rPh sb="4" eb="6">
      <t>ニッチュウ</t>
    </rPh>
    <phoneticPr fontId="3"/>
  </si>
  <si>
    <t>身体移動日中5.0夜早4.0深夜1.0</t>
    <rPh sb="0" eb="2">
      <t>シンタイ</t>
    </rPh>
    <rPh sb="2" eb="4">
      <t>イドウ</t>
    </rPh>
    <rPh sb="4" eb="6">
      <t>ニッチュウ</t>
    </rPh>
    <phoneticPr fontId="3"/>
  </si>
  <si>
    <t>身体移動日中5.0夜早4.0深夜1.5</t>
    <rPh sb="0" eb="2">
      <t>シンタイ</t>
    </rPh>
    <rPh sb="2" eb="4">
      <t>イドウ</t>
    </rPh>
    <rPh sb="4" eb="6">
      <t>ニッチュウ</t>
    </rPh>
    <phoneticPr fontId="3"/>
  </si>
  <si>
    <t>身体移動日中5.0夜早4.0深夜2.0</t>
    <rPh sb="0" eb="2">
      <t>シンタイ</t>
    </rPh>
    <rPh sb="2" eb="4">
      <t>イドウ</t>
    </rPh>
    <rPh sb="4" eb="6">
      <t>ニッチュウ</t>
    </rPh>
    <rPh sb="14" eb="16">
      <t>シンヤ</t>
    </rPh>
    <phoneticPr fontId="3"/>
  </si>
  <si>
    <t>身体移動日中5.0夜早4.0深夜2.5</t>
    <rPh sb="0" eb="2">
      <t>シンタイ</t>
    </rPh>
    <rPh sb="2" eb="4">
      <t>イドウ</t>
    </rPh>
    <rPh sb="4" eb="6">
      <t>ニッチュウ</t>
    </rPh>
    <phoneticPr fontId="3"/>
  </si>
  <si>
    <t>身体移動日中5.5夜早4.0深夜0.5</t>
    <rPh sb="0" eb="2">
      <t>シンタイ</t>
    </rPh>
    <rPh sb="2" eb="4">
      <t>イドウ</t>
    </rPh>
    <rPh sb="4" eb="6">
      <t>ニッチュウ</t>
    </rPh>
    <phoneticPr fontId="3"/>
  </si>
  <si>
    <t>身体移動日中5.5夜早4.0深夜1.0</t>
    <rPh sb="0" eb="2">
      <t>シンタイ</t>
    </rPh>
    <rPh sb="2" eb="4">
      <t>イドウ</t>
    </rPh>
    <rPh sb="4" eb="6">
      <t>ニッチュウ</t>
    </rPh>
    <phoneticPr fontId="3"/>
  </si>
  <si>
    <t>身体移動日中5.5夜早4.0深夜1.5</t>
    <rPh sb="0" eb="2">
      <t>シンタイ</t>
    </rPh>
    <rPh sb="2" eb="4">
      <t>イドウ</t>
    </rPh>
    <rPh sb="4" eb="6">
      <t>ニッチュウ</t>
    </rPh>
    <phoneticPr fontId="3"/>
  </si>
  <si>
    <t>身体移動日中5.5夜早4.0深夜2.0</t>
    <rPh sb="0" eb="2">
      <t>シンタイ</t>
    </rPh>
    <rPh sb="2" eb="4">
      <t>イドウ</t>
    </rPh>
    <rPh sb="4" eb="6">
      <t>ニッチュウ</t>
    </rPh>
    <phoneticPr fontId="3"/>
  </si>
  <si>
    <t>身体移動日中5.5夜早4.0深夜2.5</t>
    <rPh sb="0" eb="2">
      <t>シンタイ</t>
    </rPh>
    <rPh sb="2" eb="4">
      <t>イドウ</t>
    </rPh>
    <rPh sb="4" eb="6">
      <t>ニッチュウ</t>
    </rPh>
    <phoneticPr fontId="3"/>
  </si>
  <si>
    <t>身体移動日中6.0夜早4.0深夜0.5</t>
    <rPh sb="0" eb="2">
      <t>シンタイ</t>
    </rPh>
    <rPh sb="2" eb="4">
      <t>イドウ</t>
    </rPh>
    <rPh sb="4" eb="6">
      <t>ニッチュウ</t>
    </rPh>
    <phoneticPr fontId="3"/>
  </si>
  <si>
    <t>身体移動日中6.0夜早4.0深夜1.0</t>
    <rPh sb="0" eb="2">
      <t>シンタイ</t>
    </rPh>
    <rPh sb="2" eb="4">
      <t>イドウ</t>
    </rPh>
    <rPh sb="4" eb="6">
      <t>ニッチュウ</t>
    </rPh>
    <phoneticPr fontId="3"/>
  </si>
  <si>
    <t>身体移動日中6.0夜早4.0深夜1.5</t>
    <rPh sb="0" eb="2">
      <t>シンタイ</t>
    </rPh>
    <rPh sb="2" eb="4">
      <t>イドウ</t>
    </rPh>
    <rPh sb="4" eb="6">
      <t>ニッチュウ</t>
    </rPh>
    <phoneticPr fontId="3"/>
  </si>
  <si>
    <t>身体移動日中6.0夜早4.0深夜2.0</t>
    <rPh sb="0" eb="2">
      <t>シンタイ</t>
    </rPh>
    <rPh sb="2" eb="4">
      <t>イドウ</t>
    </rPh>
    <rPh sb="4" eb="6">
      <t>ニッチュウ</t>
    </rPh>
    <phoneticPr fontId="3"/>
  </si>
  <si>
    <t>身体移動日中6.0夜早4.0深夜2.5</t>
    <rPh sb="0" eb="2">
      <t>シンタイ</t>
    </rPh>
    <rPh sb="2" eb="4">
      <t>イドウ</t>
    </rPh>
    <rPh sb="4" eb="6">
      <t>ニッチュウ</t>
    </rPh>
    <phoneticPr fontId="3"/>
  </si>
  <si>
    <t>身体移動日中6.5夜早4.0深夜0.5</t>
    <rPh sb="0" eb="2">
      <t>シンタイ</t>
    </rPh>
    <rPh sb="2" eb="4">
      <t>イドウ</t>
    </rPh>
    <rPh sb="4" eb="6">
      <t>ニッチュウ</t>
    </rPh>
    <phoneticPr fontId="3"/>
  </si>
  <si>
    <t>身体移動日中6.5夜早4.0深夜1.0</t>
    <rPh sb="0" eb="2">
      <t>シンタイ</t>
    </rPh>
    <rPh sb="2" eb="4">
      <t>イドウ</t>
    </rPh>
    <rPh sb="4" eb="6">
      <t>ニッチュウ</t>
    </rPh>
    <phoneticPr fontId="3"/>
  </si>
  <si>
    <t>身体移動日中6.5夜早4.0深夜1.5</t>
    <rPh sb="0" eb="2">
      <t>シンタイ</t>
    </rPh>
    <rPh sb="2" eb="4">
      <t>イドウ</t>
    </rPh>
    <rPh sb="4" eb="6">
      <t>ニッチュウ</t>
    </rPh>
    <phoneticPr fontId="3"/>
  </si>
  <si>
    <t>身体移動日中6.5夜早4.0深夜2.0</t>
    <rPh sb="0" eb="2">
      <t>シンタイ</t>
    </rPh>
    <rPh sb="2" eb="4">
      <t>イドウ</t>
    </rPh>
    <rPh sb="4" eb="6">
      <t>ニッチュウ</t>
    </rPh>
    <phoneticPr fontId="3"/>
  </si>
  <si>
    <t>身体移動日中6.5夜早4.0深夜2.5</t>
    <rPh sb="0" eb="2">
      <t>シンタイ</t>
    </rPh>
    <rPh sb="2" eb="4">
      <t>イドウ</t>
    </rPh>
    <rPh sb="4" eb="6">
      <t>ニッチュウ</t>
    </rPh>
    <phoneticPr fontId="3"/>
  </si>
  <si>
    <t>身体移動日中7.0夜早4.0深夜0.5</t>
    <rPh sb="0" eb="2">
      <t>シンタイ</t>
    </rPh>
    <rPh sb="2" eb="4">
      <t>イドウ</t>
    </rPh>
    <rPh sb="4" eb="6">
      <t>ニッチュウ</t>
    </rPh>
    <phoneticPr fontId="3"/>
  </si>
  <si>
    <t>身体移動日中7.0夜早4.0深夜1.0</t>
    <rPh sb="0" eb="2">
      <t>シンタイ</t>
    </rPh>
    <rPh sb="2" eb="4">
      <t>イドウ</t>
    </rPh>
    <rPh sb="4" eb="6">
      <t>ニッチュウ</t>
    </rPh>
    <phoneticPr fontId="3"/>
  </si>
  <si>
    <t>身体移動日中7.0夜早4.0深夜1.5</t>
    <rPh sb="0" eb="2">
      <t>シンタイ</t>
    </rPh>
    <rPh sb="2" eb="4">
      <t>イドウ</t>
    </rPh>
    <rPh sb="4" eb="6">
      <t>ニッチュウ</t>
    </rPh>
    <phoneticPr fontId="3"/>
  </si>
  <si>
    <t>身体移動日中7.0夜早4.0深夜2.0</t>
    <rPh sb="0" eb="2">
      <t>シンタイ</t>
    </rPh>
    <rPh sb="2" eb="4">
      <t>イドウ</t>
    </rPh>
    <rPh sb="4" eb="6">
      <t>ニッチュウ</t>
    </rPh>
    <phoneticPr fontId="3"/>
  </si>
  <si>
    <t>身体移動日中7.0夜早4.0深夜2.5</t>
    <rPh sb="0" eb="2">
      <t>シンタイ</t>
    </rPh>
    <rPh sb="2" eb="4">
      <t>イドウ</t>
    </rPh>
    <rPh sb="4" eb="6">
      <t>ニッチュウ</t>
    </rPh>
    <phoneticPr fontId="3"/>
  </si>
  <si>
    <t>身体移動日中7.5夜早4.0深夜0.5</t>
    <rPh sb="0" eb="2">
      <t>シンタイ</t>
    </rPh>
    <rPh sb="2" eb="4">
      <t>イドウ</t>
    </rPh>
    <rPh sb="4" eb="6">
      <t>ニッチュウ</t>
    </rPh>
    <phoneticPr fontId="3"/>
  </si>
  <si>
    <t>身体移動日中7.5夜早4.0深夜1.0</t>
    <rPh sb="0" eb="2">
      <t>シンタイ</t>
    </rPh>
    <rPh sb="2" eb="4">
      <t>イドウ</t>
    </rPh>
    <rPh sb="4" eb="6">
      <t>ニッチュウ</t>
    </rPh>
    <phoneticPr fontId="3"/>
  </si>
  <si>
    <t>身体移動日中7.5夜早4.0深夜1.5</t>
    <rPh sb="0" eb="2">
      <t>シンタイ</t>
    </rPh>
    <rPh sb="2" eb="4">
      <t>イドウ</t>
    </rPh>
    <rPh sb="4" eb="6">
      <t>ニッチュウ</t>
    </rPh>
    <phoneticPr fontId="3"/>
  </si>
  <si>
    <t>身体移動日中7.5夜早4.0深夜2.0</t>
    <rPh sb="0" eb="2">
      <t>シンタイ</t>
    </rPh>
    <rPh sb="2" eb="4">
      <t>イドウ</t>
    </rPh>
    <rPh sb="4" eb="6">
      <t>ニッチュウ</t>
    </rPh>
    <phoneticPr fontId="3"/>
  </si>
  <si>
    <t>身体移動日中7.5夜早4.0深夜2.5</t>
    <rPh sb="0" eb="2">
      <t>シンタイ</t>
    </rPh>
    <rPh sb="2" eb="4">
      <t>イドウ</t>
    </rPh>
    <rPh sb="4" eb="6">
      <t>ニッチュウ</t>
    </rPh>
    <phoneticPr fontId="3"/>
  </si>
  <si>
    <t>身体移動日中8.0夜早4.0深夜0.5</t>
    <rPh sb="0" eb="2">
      <t>シンタイ</t>
    </rPh>
    <rPh sb="2" eb="4">
      <t>イドウ</t>
    </rPh>
    <rPh sb="4" eb="6">
      <t>ニッチュウ</t>
    </rPh>
    <phoneticPr fontId="3"/>
  </si>
  <si>
    <t>身体移動日中8.0夜早4.0深夜1.0</t>
    <rPh sb="0" eb="2">
      <t>シンタイ</t>
    </rPh>
    <rPh sb="2" eb="4">
      <t>イドウ</t>
    </rPh>
    <rPh sb="4" eb="6">
      <t>ニッチュウ</t>
    </rPh>
    <phoneticPr fontId="3"/>
  </si>
  <si>
    <t>身体移動日中8.0夜早4.0深夜1.5</t>
    <rPh sb="0" eb="2">
      <t>シンタイ</t>
    </rPh>
    <rPh sb="2" eb="4">
      <t>イドウ</t>
    </rPh>
    <rPh sb="4" eb="6">
      <t>ニッチュウ</t>
    </rPh>
    <phoneticPr fontId="3"/>
  </si>
  <si>
    <t>身体移動日中8.0夜早4.0深夜2.0</t>
    <rPh sb="0" eb="2">
      <t>シンタイ</t>
    </rPh>
    <rPh sb="2" eb="4">
      <t>イドウ</t>
    </rPh>
    <rPh sb="4" eb="6">
      <t>ニッチュウ</t>
    </rPh>
    <phoneticPr fontId="3"/>
  </si>
  <si>
    <t>身体移動日中8.0夜早4.0深夜2.5</t>
    <rPh sb="0" eb="2">
      <t>シンタイ</t>
    </rPh>
    <rPh sb="2" eb="4">
      <t>イドウ</t>
    </rPh>
    <rPh sb="4" eb="6">
      <t>ニッチュウ</t>
    </rPh>
    <phoneticPr fontId="3"/>
  </si>
  <si>
    <t>身体移動日中8.5夜早4.0深夜0.5</t>
    <rPh sb="0" eb="2">
      <t>シンタイ</t>
    </rPh>
    <rPh sb="2" eb="4">
      <t>イドウ</t>
    </rPh>
    <rPh sb="4" eb="6">
      <t>ニッチュウ</t>
    </rPh>
    <phoneticPr fontId="3"/>
  </si>
  <si>
    <t>身体移動日中8.5夜早4.0深夜1.0</t>
    <rPh sb="0" eb="2">
      <t>シンタイ</t>
    </rPh>
    <rPh sb="2" eb="4">
      <t>イドウ</t>
    </rPh>
    <rPh sb="4" eb="6">
      <t>ニッチュウ</t>
    </rPh>
    <phoneticPr fontId="3"/>
  </si>
  <si>
    <t>身体移動日中8.5夜早4.0深夜1.5</t>
    <rPh sb="0" eb="2">
      <t>シンタイ</t>
    </rPh>
    <rPh sb="2" eb="4">
      <t>イドウ</t>
    </rPh>
    <rPh sb="4" eb="6">
      <t>ニッチュウ</t>
    </rPh>
    <phoneticPr fontId="3"/>
  </si>
  <si>
    <t>身体移動日中8.5夜早4.0深夜2.0</t>
    <rPh sb="0" eb="2">
      <t>シンタイ</t>
    </rPh>
    <rPh sb="2" eb="4">
      <t>イドウ</t>
    </rPh>
    <rPh sb="4" eb="6">
      <t>ニッチュウ</t>
    </rPh>
    <phoneticPr fontId="3"/>
  </si>
  <si>
    <t>身体移動日中8.5夜早4.0深夜2.5</t>
    <rPh sb="0" eb="2">
      <t>シンタイ</t>
    </rPh>
    <rPh sb="2" eb="4">
      <t>イドウ</t>
    </rPh>
    <rPh sb="4" eb="6">
      <t>ニッチュウ</t>
    </rPh>
    <phoneticPr fontId="3"/>
  </si>
  <si>
    <t>身体移動日中9.0夜早4.0深夜0.5</t>
    <rPh sb="0" eb="2">
      <t>シンタイ</t>
    </rPh>
    <rPh sb="2" eb="4">
      <t>イドウ</t>
    </rPh>
    <rPh sb="4" eb="6">
      <t>ニッチュウ</t>
    </rPh>
    <phoneticPr fontId="3"/>
  </si>
  <si>
    <t>身体移動日中9.0夜早4.0深夜1.0</t>
    <rPh sb="0" eb="2">
      <t>シンタイ</t>
    </rPh>
    <rPh sb="2" eb="4">
      <t>イドウ</t>
    </rPh>
    <rPh sb="4" eb="6">
      <t>ニッチュウ</t>
    </rPh>
    <phoneticPr fontId="3"/>
  </si>
  <si>
    <t>身体移動日中9.0夜早4.0深夜1.5</t>
    <rPh sb="0" eb="2">
      <t>シンタイ</t>
    </rPh>
    <rPh sb="2" eb="4">
      <t>イドウ</t>
    </rPh>
    <rPh sb="4" eb="6">
      <t>ニッチュウ</t>
    </rPh>
    <phoneticPr fontId="3"/>
  </si>
  <si>
    <t>身体移動日中9.0夜早4.0深夜2.0</t>
    <rPh sb="0" eb="2">
      <t>シンタイ</t>
    </rPh>
    <rPh sb="2" eb="4">
      <t>イドウ</t>
    </rPh>
    <rPh sb="4" eb="6">
      <t>ニッチュウ</t>
    </rPh>
    <phoneticPr fontId="3"/>
  </si>
  <si>
    <t>身体移動日中9.5夜早4.0深夜0.5</t>
    <rPh sb="0" eb="2">
      <t>シンタイ</t>
    </rPh>
    <rPh sb="2" eb="4">
      <t>イドウ</t>
    </rPh>
    <rPh sb="4" eb="6">
      <t>ニッチュウ</t>
    </rPh>
    <phoneticPr fontId="3"/>
  </si>
  <si>
    <t>身体移動日中9.5夜早4.0深夜1.0</t>
    <rPh sb="0" eb="2">
      <t>シンタイ</t>
    </rPh>
    <rPh sb="2" eb="4">
      <t>イドウ</t>
    </rPh>
    <rPh sb="4" eb="6">
      <t>ニッチュウ</t>
    </rPh>
    <phoneticPr fontId="3"/>
  </si>
  <si>
    <t>身体移動日中9.5夜早4.0深夜1.5</t>
    <rPh sb="0" eb="2">
      <t>シンタイ</t>
    </rPh>
    <rPh sb="2" eb="4">
      <t>イドウ</t>
    </rPh>
    <rPh sb="4" eb="6">
      <t>ニッチュウ</t>
    </rPh>
    <phoneticPr fontId="3"/>
  </si>
  <si>
    <t>身体移動日中10.0夜早4.0深夜0.5</t>
    <rPh sb="0" eb="2">
      <t>シンタイ</t>
    </rPh>
    <rPh sb="2" eb="4">
      <t>イドウ</t>
    </rPh>
    <rPh sb="4" eb="6">
      <t>ニッチュウ</t>
    </rPh>
    <rPh sb="15" eb="17">
      <t>シンヤ</t>
    </rPh>
    <phoneticPr fontId="3"/>
  </si>
  <si>
    <t>身体移動日中10.0夜早4.0深夜1.0</t>
    <rPh sb="0" eb="2">
      <t>シンタイ</t>
    </rPh>
    <rPh sb="2" eb="4">
      <t>イドウ</t>
    </rPh>
    <rPh sb="4" eb="6">
      <t>ニッチュウ</t>
    </rPh>
    <rPh sb="15" eb="17">
      <t>シンヤ</t>
    </rPh>
    <phoneticPr fontId="3"/>
  </si>
  <si>
    <t>令和7年
基本単位
（通院）</t>
    <phoneticPr fontId="3"/>
  </si>
  <si>
    <t>令和6年
基本単位
（通院）</t>
    <phoneticPr fontId="3"/>
  </si>
  <si>
    <r>
      <t>3時間以上</t>
    </r>
    <r>
      <rPr>
        <sz val="10"/>
        <color indexed="10"/>
        <rFont val="ＭＳ Ｐ明朝"/>
        <family val="1"/>
        <charset val="128"/>
      </rPr>
      <t>581</t>
    </r>
    <r>
      <rPr>
        <sz val="10"/>
        <rFont val="ＭＳ Ｐ明朝"/>
        <family val="1"/>
        <charset val="128"/>
      </rPr>
      <t>単位に30分増すごとに</t>
    </r>
    <phoneticPr fontId="3"/>
  </si>
  <si>
    <t>➀</t>
    <phoneticPr fontId="3"/>
  </si>
  <si>
    <t>身体移動夜早1.0日中0.5</t>
  </si>
  <si>
    <t>身体移動夜早1.0日中1.0</t>
  </si>
  <si>
    <t>身体移動夜早1.0日中1.5</t>
  </si>
  <si>
    <t>身体移動夜早1.0日中2.0</t>
  </si>
  <si>
    <t>身体移動夜早1.0日中2.5</t>
  </si>
  <si>
    <t>身体移動夜早1.0日中3.0</t>
  </si>
  <si>
    <t>身体移動夜早1.0日中3.5</t>
  </si>
  <si>
    <t>身体移動夜早1.0日中4.0</t>
  </si>
  <si>
    <t>身体移動夜早1.0日中4.5</t>
  </si>
  <si>
    <t>身体移動夜早1.0日中5.0</t>
  </si>
  <si>
    <t>身体移動夜早1.0日中5.5</t>
  </si>
  <si>
    <t>身体移動夜早1.0日中6.0</t>
  </si>
  <si>
    <t>身体移動夜早1.0日中6.5</t>
  </si>
  <si>
    <t>身体移動夜早1.0日中7.0</t>
  </si>
  <si>
    <t>身体移動夜早1.0日中7.5</t>
  </si>
  <si>
    <t>身体移動夜早1.0日中8.0</t>
  </si>
  <si>
    <t>身体移動夜早1.0日中8.5</t>
  </si>
  <si>
    <t>身体移動夜早1.0日中9.0</t>
  </si>
  <si>
    <t>身体移動夜早1.0日中9.5</t>
  </si>
  <si>
    <t>身体移動夜早1.0日中10.0</t>
  </si>
  <si>
    <t>身体移動夜早1.0日中10.5</t>
  </si>
  <si>
    <t>身体移動夜早2.0日中0.5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</si>
  <si>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身体移動夜早2.0日中1.0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</si>
  <si>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身体移動夜早2.0日中1.5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</si>
  <si>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身体移動夜早2.0日中2.0</t>
    <rPh sb="0" eb="2">
      <t>シンタイ</t>
    </rPh>
    <rPh sb="2" eb="4">
      <t>イドウ</t>
    </rPh>
    <rPh sb="4" eb="5">
      <t>ヨル</t>
    </rPh>
    <rPh sb="5" eb="6">
      <t>ハヤ</t>
    </rPh>
    <rPh sb="9" eb="11">
      <t>ニッチュウ</t>
    </rPh>
    <phoneticPr fontId="3"/>
  </si>
  <si>
    <t>身体移動日中1.0夜早0.5</t>
  </si>
  <si>
    <t>身体移動日中1.0夜早1.0</t>
  </si>
  <si>
    <t>身体移動日中1.0夜早1.5</t>
  </si>
  <si>
    <t>身体移動日中1.0夜早2.0</t>
  </si>
  <si>
    <t>身体移動日中1.0夜早2.5</t>
  </si>
  <si>
    <t>身体移動日中1.0夜早3.0</t>
  </si>
  <si>
    <t>身体移動日中1.0夜早3.5</t>
  </si>
  <si>
    <t>身体移動日中1.0夜早4.0</t>
  </si>
  <si>
    <t>身体移動日中1.0夜早4.5</t>
  </si>
  <si>
    <t>身体移動日中2.0夜早0.5</t>
  </si>
  <si>
    <t>身体移動日中2.0夜早1.0</t>
  </si>
  <si>
    <t>身体移動日中2.0夜早1.5</t>
  </si>
  <si>
    <t>身体移動日中2.0夜早2.0</t>
  </si>
  <si>
    <t>身体移動日中2.0夜早2.5</t>
  </si>
  <si>
    <t>身体移動日中2.0夜早3.0</t>
  </si>
  <si>
    <t>身体移動日中2.0夜早3.5</t>
  </si>
  <si>
    <t>身体移動日中2.0夜早4.0</t>
  </si>
  <si>
    <t>身体移動日中2.0夜早4.5</t>
  </si>
  <si>
    <t>身体移動日中3.0夜早0.5</t>
  </si>
  <si>
    <t>身体移動日中3.0夜早1.0</t>
  </si>
  <si>
    <t>身体移動日中3.0夜早1.5</t>
  </si>
  <si>
    <t>身体移動日中3.0夜早2.0</t>
  </si>
  <si>
    <t>身体移動日中3.0夜早2.5</t>
  </si>
  <si>
    <t>身体移動日中3.0夜早3.0</t>
  </si>
  <si>
    <t>身体移動日中3.0夜早3.5</t>
  </si>
  <si>
    <t>身体移動日中3.0夜早4.0</t>
  </si>
  <si>
    <t>身体移動日中3.0夜早4.5</t>
  </si>
  <si>
    <t>身体移動日中4.0夜早0.5</t>
  </si>
  <si>
    <t>身体移動日中4.0夜早1.0</t>
  </si>
  <si>
    <t>身体移動日中4.0夜早1.5</t>
  </si>
  <si>
    <t>身体移動日中4.0夜早2.0</t>
  </si>
  <si>
    <t>身体移動日中4.0夜早2.5</t>
  </si>
  <si>
    <t>身体移動日中4.0夜早3.0</t>
  </si>
  <si>
    <t>身体移動日中4.0夜早3.5</t>
  </si>
  <si>
    <t>身体移動日中4.0夜早4.0</t>
  </si>
  <si>
    <t>身体移動日中4.0夜早4.5</t>
  </si>
  <si>
    <t>身体移動日中5.0夜早0.5</t>
  </si>
  <si>
    <t>身体移動日中5.0夜早1.0</t>
  </si>
  <si>
    <t>身体移動日中5.0夜早1.5</t>
  </si>
  <si>
    <t>身体移動日中5.0夜早2.0</t>
  </si>
  <si>
    <t>身体移動日中5.0夜早2.5</t>
  </si>
  <si>
    <t>身体移動日中5.0夜早3.0</t>
  </si>
  <si>
    <t>身体移動日中5.0夜早3.5</t>
  </si>
  <si>
    <t>身体移動日中5.0夜早4.0</t>
  </si>
  <si>
    <t>身体移動日中5.0夜早4.5</t>
  </si>
  <si>
    <t>身体移動日中6.0夜早0.5</t>
  </si>
  <si>
    <t>身体移動日中6.0夜早1.0</t>
  </si>
  <si>
    <t>身体移動日中6.0夜早1.5</t>
  </si>
  <si>
    <t>身体移動日中6.0夜早2.0</t>
  </si>
  <si>
    <t>身体移動日中6.0夜早2.5</t>
  </si>
  <si>
    <t>身体移動日中6.0夜早3.0</t>
  </si>
  <si>
    <t>身体移動日中6.0夜早3.5</t>
  </si>
  <si>
    <t>身体移動日中6.0夜早4.0</t>
  </si>
  <si>
    <t>身体移動日中6.0夜早4.5</t>
  </si>
  <si>
    <t>身体移動日中7.0夜早0.5</t>
  </si>
  <si>
    <t>身体移動日中7.0夜早1.0</t>
  </si>
  <si>
    <t>身体移動日中7.0夜早1.5</t>
  </si>
  <si>
    <t>身体移動日中7.0夜早2.0</t>
  </si>
  <si>
    <t>身体移動日中7.0夜早2.5</t>
  </si>
  <si>
    <t>身体移動日中7.0夜早3.0</t>
  </si>
  <si>
    <t>身体移動日中7.0夜早3.5</t>
  </si>
  <si>
    <t>身体移動日中7.0夜早4.0</t>
  </si>
  <si>
    <t>身体移動日中7.0夜早4.5</t>
  </si>
  <si>
    <t>身体移動日中8.0夜早0.5</t>
  </si>
  <si>
    <t>身体移動日中8.0夜早1.0</t>
  </si>
  <si>
    <t>身体移動日中8.0夜早1.5</t>
  </si>
  <si>
    <t>身体移動日中8.0夜早2.0</t>
  </si>
  <si>
    <t>身体移動日中8.0夜早2.5</t>
  </si>
  <si>
    <t>身体移動日中8.0夜早3.0</t>
  </si>
  <si>
    <t>身体移動日中8.0夜早3.5</t>
  </si>
  <si>
    <t>身体移動日中8.0夜早4.0</t>
  </si>
  <si>
    <t>身体移動日中8.0夜早4.5</t>
  </si>
  <si>
    <t>身体移動日中9.0夜早0.5</t>
  </si>
  <si>
    <t>身体移動日中9.0夜早1.0</t>
  </si>
  <si>
    <t>身体移動日中9.0夜早1.5</t>
  </si>
  <si>
    <t>身体移動日中9.0夜早2.0</t>
  </si>
  <si>
    <t>身体移動日中9.0夜早2.5</t>
  </si>
  <si>
    <t>身体移動日中9.0夜早3.0</t>
  </si>
  <si>
    <t>身体移動日中9.0夜早3.5</t>
  </si>
  <si>
    <t>身体移動日中9.0夜早4.0</t>
  </si>
  <si>
    <t>身体移動日中9.0夜早4.5</t>
  </si>
  <si>
    <t>身体移動日中10.0夜早0.5</t>
  </si>
  <si>
    <t>身体移動日中10.0夜早1.0</t>
  </si>
  <si>
    <t>身体移動日中10.0夜早1.5</t>
  </si>
  <si>
    <t>身体移動日中10.0夜早2.0</t>
  </si>
  <si>
    <t>身体移動日中10.0夜早2.5</t>
  </si>
  <si>
    <t>身体移動日中10.0夜早3.0</t>
  </si>
  <si>
    <t>身体移動日中10.0夜早3.5</t>
  </si>
  <si>
    <t>身体移動日中10.0夜早4.0</t>
  </si>
  <si>
    <t>身体移動日中10.0夜早4.5</t>
  </si>
  <si>
    <t>②③④⑤</t>
    <phoneticPr fontId="3"/>
  </si>
  <si>
    <t>時間数</t>
    <rPh sb="0" eb="3">
      <t>ジカンスウ</t>
    </rPh>
    <phoneticPr fontId="3"/>
  </si>
  <si>
    <t>⑥⑦</t>
    <phoneticPr fontId="3"/>
  </si>
  <si>
    <t>日　中</t>
    <rPh sb="0" eb="1">
      <t>ヒ</t>
    </rPh>
    <rPh sb="2" eb="3">
      <t>ナカ</t>
    </rPh>
    <phoneticPr fontId="8"/>
  </si>
  <si>
    <t>早朝　・　夜間</t>
    <rPh sb="0" eb="2">
      <t>ソウチョウ</t>
    </rPh>
    <rPh sb="5" eb="7">
      <t>ヤカン</t>
    </rPh>
    <phoneticPr fontId="8"/>
  </si>
  <si>
    <t>深夜</t>
    <rPh sb="0" eb="2">
      <t>シンヤ</t>
    </rPh>
    <phoneticPr fontId="8"/>
  </si>
  <si>
    <t>深夜→早朝</t>
    <rPh sb="0" eb="2">
      <t>シンヤ</t>
    </rPh>
    <rPh sb="3" eb="5">
      <t>ソウチョウ</t>
    </rPh>
    <phoneticPr fontId="8"/>
  </si>
  <si>
    <t>早朝→日中</t>
    <rPh sb="0" eb="2">
      <t>ソウチョウ</t>
    </rPh>
    <rPh sb="3" eb="5">
      <t>ニッチュウ</t>
    </rPh>
    <phoneticPr fontId="8"/>
  </si>
  <si>
    <t>日中→夜間</t>
    <rPh sb="0" eb="2">
      <t>ニッチュウ</t>
    </rPh>
    <rPh sb="3" eb="5">
      <t>ヤカン</t>
    </rPh>
    <phoneticPr fontId="8"/>
  </si>
  <si>
    <t>夜間→深夜</t>
    <rPh sb="0" eb="2">
      <t>ヤカン</t>
    </rPh>
    <rPh sb="3" eb="5">
      <t>シンヤ</t>
    </rPh>
    <phoneticPr fontId="8"/>
  </si>
  <si>
    <t>早朝→日中→夜間</t>
    <rPh sb="0" eb="2">
      <t>ソウチョウ</t>
    </rPh>
    <rPh sb="3" eb="5">
      <t>ニッチュウ</t>
    </rPh>
    <rPh sb="6" eb="8">
      <t>ヤカン</t>
    </rPh>
    <phoneticPr fontId="8"/>
  </si>
  <si>
    <t>日中→夜間→深夜</t>
    <rPh sb="0" eb="2">
      <t>ニッチュウ</t>
    </rPh>
    <rPh sb="3" eb="5">
      <t>ヤカン</t>
    </rPh>
    <rPh sb="6" eb="8">
      <t>シンヤ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</si>
</sst>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0_ "/>
    <numFmt numFmtId="178" formatCode="&quot;荒&quot;&quot;移&quot;&quot;第&quot;#0&quot;号&quot;"/>
    <numFmt numFmtId="179" formatCode="0&quot;時間&quot;"/>
    <numFmt numFmtId="180" formatCode="#,##0_);[Red]\(#,##0\)"/>
  </numFmts>
  <fonts count="19" x14ac:knownFonts="1"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name val="BIZ UD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</cellStyleXfs>
  <cellXfs count="295">
    <xf numFmtId="0" fontId="0" fillId="0" borderId="0" xfId="0" applyAlignme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5" borderId="0" xfId="3" applyFont="1" applyFill="1" applyBorder="1">
      <alignment vertical="center"/>
    </xf>
    <xf numFmtId="0" fontId="6" fillId="0" borderId="0" xfId="3" applyFont="1" applyFill="1" applyBorder="1">
      <alignment vertical="center"/>
    </xf>
    <xf numFmtId="0" fontId="6" fillId="5" borderId="0" xfId="3" applyFont="1" applyFill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6" fillId="5" borderId="2" xfId="3" applyFont="1" applyFill="1" applyBorder="1" applyAlignment="1">
      <alignment vertical="center"/>
    </xf>
    <xf numFmtId="0" fontId="6" fillId="5" borderId="3" xfId="3" applyFont="1" applyFill="1" applyBorder="1">
      <alignment vertical="center"/>
    </xf>
    <xf numFmtId="0" fontId="6" fillId="5" borderId="4" xfId="3" applyFont="1" applyFill="1" applyBorder="1">
      <alignment vertical="center"/>
    </xf>
    <xf numFmtId="0" fontId="6" fillId="5" borderId="5" xfId="3" applyFont="1" applyFill="1" applyBorder="1">
      <alignment vertical="center"/>
    </xf>
    <xf numFmtId="0" fontId="6" fillId="5" borderId="2" xfId="3" applyFont="1" applyFill="1" applyBorder="1" applyAlignment="1">
      <alignment horizontal="center" vertical="center" wrapText="1"/>
    </xf>
    <xf numFmtId="0" fontId="6" fillId="5" borderId="0" xfId="3" applyFont="1" applyFill="1" applyBorder="1" applyAlignment="1">
      <alignment horizontal="center" vertical="center" wrapText="1"/>
    </xf>
    <xf numFmtId="0" fontId="12" fillId="5" borderId="0" xfId="3" applyFont="1" applyFill="1" applyBorder="1" applyAlignment="1">
      <alignment vertical="center"/>
    </xf>
    <xf numFmtId="0" fontId="6" fillId="5" borderId="1" xfId="3" applyFont="1" applyFill="1" applyBorder="1">
      <alignment vertical="center"/>
    </xf>
    <xf numFmtId="0" fontId="6" fillId="5" borderId="2" xfId="3" applyFont="1" applyFill="1" applyBorder="1">
      <alignment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6" xfId="3" applyFont="1" applyFill="1" applyBorder="1" applyAlignment="1">
      <alignment horizontal="center" vertical="center"/>
    </xf>
    <xf numFmtId="0" fontId="13" fillId="5" borderId="7" xfId="3" applyFont="1" applyFill="1" applyBorder="1" applyAlignment="1">
      <alignment vertical="center"/>
    </xf>
    <xf numFmtId="0" fontId="13" fillId="5" borderId="8" xfId="3" applyFont="1" applyFill="1" applyBorder="1" applyAlignment="1">
      <alignment vertical="center"/>
    </xf>
    <xf numFmtId="179" fontId="6" fillId="5" borderId="3" xfId="3" applyNumberFormat="1" applyFont="1" applyFill="1" applyBorder="1" applyAlignment="1">
      <alignment vertical="center"/>
    </xf>
    <xf numFmtId="179" fontId="6" fillId="5" borderId="5" xfId="3" applyNumberFormat="1" applyFont="1" applyFill="1" applyBorder="1" applyAlignment="1">
      <alignment vertical="center"/>
    </xf>
    <xf numFmtId="179" fontId="6" fillId="5" borderId="0" xfId="3" applyNumberFormat="1" applyFont="1" applyFill="1" applyBorder="1" applyAlignment="1">
      <alignment vertical="center"/>
    </xf>
    <xf numFmtId="179" fontId="6" fillId="5" borderId="9" xfId="3" applyNumberFormat="1" applyFont="1" applyFill="1" applyBorder="1" applyAlignment="1">
      <alignment vertical="center"/>
    </xf>
    <xf numFmtId="179" fontId="6" fillId="5" borderId="10" xfId="3" applyNumberFormat="1" applyFont="1" applyFill="1" applyBorder="1" applyAlignment="1">
      <alignment vertical="center"/>
    </xf>
    <xf numFmtId="179" fontId="6" fillId="5" borderId="7" xfId="3" applyNumberFormat="1" applyFont="1" applyFill="1" applyBorder="1" applyAlignment="1">
      <alignment vertical="center"/>
    </xf>
    <xf numFmtId="179" fontId="6" fillId="5" borderId="8" xfId="3" applyNumberFormat="1" applyFont="1" applyFill="1" applyBorder="1" applyAlignment="1">
      <alignment vertical="center"/>
    </xf>
    <xf numFmtId="176" fontId="6" fillId="5" borderId="11" xfId="3" applyNumberFormat="1" applyFont="1" applyFill="1" applyBorder="1">
      <alignment vertical="center"/>
    </xf>
    <xf numFmtId="176" fontId="6" fillId="5" borderId="12" xfId="3" applyNumberFormat="1" applyFont="1" applyFill="1" applyBorder="1">
      <alignment vertical="center"/>
    </xf>
    <xf numFmtId="0" fontId="7" fillId="0" borderId="0" xfId="4" applyFont="1" applyFill="1" applyAlignment="1">
      <alignment vertical="center"/>
    </xf>
    <xf numFmtId="176" fontId="6" fillId="5" borderId="0" xfId="3" applyNumberFormat="1" applyFont="1" applyFill="1" applyBorder="1">
      <alignment vertical="center"/>
    </xf>
    <xf numFmtId="176" fontId="6" fillId="6" borderId="12" xfId="3" applyNumberFormat="1" applyFont="1" applyFill="1" applyBorder="1">
      <alignment vertical="center"/>
    </xf>
    <xf numFmtId="0" fontId="6" fillId="5" borderId="9" xfId="3" applyFont="1" applyFill="1" applyBorder="1">
      <alignment vertical="center"/>
    </xf>
    <xf numFmtId="0" fontId="6" fillId="5" borderId="6" xfId="3" applyFont="1" applyFill="1" applyBorder="1">
      <alignment vertical="center"/>
    </xf>
    <xf numFmtId="38" fontId="13" fillId="5" borderId="6" xfId="2" applyFont="1" applyFill="1" applyBorder="1" applyAlignment="1">
      <alignment vertical="center"/>
    </xf>
    <xf numFmtId="0" fontId="13" fillId="5" borderId="6" xfId="3" applyFont="1" applyFill="1" applyBorder="1" applyAlignment="1">
      <alignment horizontal="center" vertical="center"/>
    </xf>
    <xf numFmtId="0" fontId="6" fillId="5" borderId="10" xfId="3" applyFont="1" applyFill="1" applyBorder="1">
      <alignment vertical="center"/>
    </xf>
    <xf numFmtId="38" fontId="13" fillId="5" borderId="0" xfId="2" applyFont="1" applyFill="1" applyBorder="1" applyAlignment="1">
      <alignment vertical="center"/>
    </xf>
    <xf numFmtId="0" fontId="13" fillId="5" borderId="0" xfId="3" applyFont="1" applyFill="1" applyBorder="1" applyAlignment="1">
      <alignment horizontal="center" vertical="center"/>
    </xf>
    <xf numFmtId="0" fontId="6" fillId="5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16" fillId="11" borderId="0" xfId="0" applyFont="1" applyFill="1" applyAlignment="1">
      <alignment vertical="center"/>
    </xf>
    <xf numFmtId="0" fontId="16" fillId="11" borderId="0" xfId="0" applyFont="1" applyFill="1" applyAlignment="1" applyProtection="1">
      <alignment vertical="center"/>
      <protection hidden="1"/>
    </xf>
    <xf numFmtId="176" fontId="7" fillId="0" borderId="0" xfId="4" applyNumberFormat="1" applyFont="1" applyFill="1" applyBorder="1" applyAlignment="1">
      <alignment vertical="center"/>
    </xf>
    <xf numFmtId="0" fontId="16" fillId="11" borderId="0" xfId="0" applyFont="1" applyFill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0" fontId="6" fillId="0" borderId="14" xfId="3" applyFont="1" applyFill="1" applyBorder="1">
      <alignment vertical="center"/>
    </xf>
    <xf numFmtId="0" fontId="6" fillId="0" borderId="15" xfId="3" applyFont="1" applyFill="1" applyBorder="1">
      <alignment vertical="center"/>
    </xf>
    <xf numFmtId="0" fontId="10" fillId="3" borderId="16" xfId="4" applyFont="1" applyFill="1" applyBorder="1" applyAlignment="1">
      <alignment horizontal="center" vertical="center"/>
    </xf>
    <xf numFmtId="0" fontId="6" fillId="0" borderId="17" xfId="3" applyFont="1" applyFill="1" applyBorder="1">
      <alignment vertical="center"/>
    </xf>
    <xf numFmtId="0" fontId="6" fillId="0" borderId="18" xfId="3" applyFont="1" applyFill="1" applyBorder="1">
      <alignment vertical="center"/>
    </xf>
    <xf numFmtId="0" fontId="6" fillId="7" borderId="19" xfId="3" applyFont="1" applyFill="1" applyBorder="1">
      <alignment vertical="center"/>
    </xf>
    <xf numFmtId="0" fontId="6" fillId="7" borderId="20" xfId="3" applyFont="1" applyFill="1" applyBorder="1">
      <alignment vertical="center"/>
    </xf>
    <xf numFmtId="0" fontId="6" fillId="7" borderId="21" xfId="3" applyFont="1" applyFill="1" applyBorder="1">
      <alignment vertical="center"/>
    </xf>
    <xf numFmtId="0" fontId="16" fillId="11" borderId="0" xfId="0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17" fillId="11" borderId="22" xfId="0" applyFont="1" applyFill="1" applyBorder="1" applyAlignment="1" applyProtection="1">
      <alignment horizontal="center" vertical="center"/>
      <protection hidden="1"/>
    </xf>
    <xf numFmtId="177" fontId="17" fillId="11" borderId="23" xfId="0" applyNumberFormat="1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177" fontId="17" fillId="0" borderId="23" xfId="0" applyNumberFormat="1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7" fillId="0" borderId="25" xfId="0" applyFont="1" applyFill="1" applyBorder="1" applyAlignment="1" applyProtection="1">
      <alignment horizontal="center" vertical="center"/>
      <protection hidden="1"/>
    </xf>
    <xf numFmtId="176" fontId="17" fillId="0" borderId="25" xfId="0" applyNumberFormat="1" applyFont="1" applyFill="1" applyBorder="1" applyAlignment="1" applyProtection="1">
      <alignment horizontal="left" vertical="center"/>
      <protection hidden="1"/>
    </xf>
    <xf numFmtId="38" fontId="17" fillId="0" borderId="26" xfId="1" applyFont="1" applyFill="1" applyBorder="1" applyAlignment="1" applyProtection="1">
      <alignment horizontal="center" vertical="center"/>
      <protection hidden="1"/>
    </xf>
    <xf numFmtId="38" fontId="17" fillId="0" borderId="26" xfId="1" applyFont="1" applyFill="1" applyBorder="1" applyAlignment="1" applyProtection="1">
      <alignment vertical="center"/>
      <protection hidden="1"/>
    </xf>
    <xf numFmtId="0" fontId="17" fillId="11" borderId="24" xfId="0" applyFont="1" applyFill="1" applyBorder="1" applyAlignment="1" applyProtection="1">
      <alignment horizontal="center" vertical="center"/>
      <protection hidden="1"/>
    </xf>
    <xf numFmtId="0" fontId="17" fillId="11" borderId="25" xfId="0" applyFont="1" applyFill="1" applyBorder="1" applyAlignment="1" applyProtection="1">
      <alignment horizontal="center" vertical="center"/>
      <protection hidden="1"/>
    </xf>
    <xf numFmtId="176" fontId="17" fillId="11" borderId="25" xfId="0" applyNumberFormat="1" applyFont="1" applyFill="1" applyBorder="1" applyAlignment="1" applyProtection="1">
      <alignment horizontal="left" vertical="center"/>
      <protection hidden="1"/>
    </xf>
    <xf numFmtId="176" fontId="17" fillId="11" borderId="25" xfId="0" applyNumberFormat="1" applyFont="1" applyFill="1" applyBorder="1" applyAlignment="1" applyProtection="1">
      <alignment horizontal="center" vertical="center"/>
      <protection hidden="1"/>
    </xf>
    <xf numFmtId="176" fontId="17" fillId="11" borderId="27" xfId="0" applyNumberFormat="1" applyFont="1" applyFill="1" applyBorder="1" applyAlignment="1" applyProtection="1">
      <alignment horizontal="left" vertical="center"/>
      <protection hidden="1"/>
    </xf>
    <xf numFmtId="176" fontId="15" fillId="0" borderId="28" xfId="4" applyNumberFormat="1" applyFont="1" applyFill="1" applyBorder="1" applyAlignment="1">
      <alignment vertical="center"/>
    </xf>
    <xf numFmtId="38" fontId="17" fillId="11" borderId="26" xfId="1" applyFont="1" applyFill="1" applyBorder="1" applyAlignment="1" applyProtection="1">
      <alignment horizontal="center" vertical="center"/>
      <protection hidden="1"/>
    </xf>
    <xf numFmtId="38" fontId="17" fillId="11" borderId="26" xfId="1" applyFont="1" applyFill="1" applyBorder="1" applyAlignment="1" applyProtection="1">
      <alignment vertical="center"/>
      <protection hidden="1"/>
    </xf>
    <xf numFmtId="176" fontId="15" fillId="0" borderId="29" xfId="4" applyNumberFormat="1" applyFont="1" applyFill="1" applyBorder="1" applyAlignment="1">
      <alignment vertical="center"/>
    </xf>
    <xf numFmtId="176" fontId="17" fillId="11" borderId="27" xfId="0" applyNumberFormat="1" applyFont="1" applyFill="1" applyBorder="1" applyAlignment="1" applyProtection="1">
      <alignment horizontal="center" vertical="center"/>
      <protection hidden="1"/>
    </xf>
    <xf numFmtId="176" fontId="17" fillId="11" borderId="27" xfId="0" applyNumberFormat="1" applyFont="1" applyFill="1" applyBorder="1" applyAlignment="1" applyProtection="1">
      <alignment vertical="center"/>
      <protection hidden="1"/>
    </xf>
    <xf numFmtId="0" fontId="17" fillId="11" borderId="30" xfId="0" applyFont="1" applyFill="1" applyBorder="1" applyAlignment="1" applyProtection="1">
      <alignment horizontal="center" vertical="center"/>
      <protection hidden="1"/>
    </xf>
    <xf numFmtId="0" fontId="17" fillId="11" borderId="31" xfId="0" applyFont="1" applyFill="1" applyBorder="1" applyAlignment="1" applyProtection="1">
      <alignment horizontal="center" vertical="center"/>
      <protection hidden="1"/>
    </xf>
    <xf numFmtId="176" fontId="17" fillId="11" borderId="31" xfId="0" applyNumberFormat="1" applyFont="1" applyFill="1" applyBorder="1" applyAlignment="1" applyProtection="1">
      <alignment horizontal="left" vertical="center"/>
      <protection hidden="1"/>
    </xf>
    <xf numFmtId="176" fontId="17" fillId="11" borderId="31" xfId="0" applyNumberFormat="1" applyFont="1" applyFill="1" applyBorder="1" applyAlignment="1" applyProtection="1">
      <alignment horizontal="center" vertical="center"/>
      <protection hidden="1"/>
    </xf>
    <xf numFmtId="176" fontId="17" fillId="11" borderId="29" xfId="0" applyNumberFormat="1" applyFont="1" applyFill="1" applyBorder="1" applyAlignment="1" applyProtection="1">
      <alignment horizontal="center" vertical="center"/>
      <protection hidden="1"/>
    </xf>
    <xf numFmtId="176" fontId="17" fillId="11" borderId="30" xfId="0" applyNumberFormat="1" applyFont="1" applyFill="1" applyBorder="1" applyAlignment="1" applyProtection="1">
      <alignment vertical="center"/>
      <protection hidden="1"/>
    </xf>
    <xf numFmtId="176" fontId="17" fillId="11" borderId="32" xfId="0" applyNumberFormat="1" applyFont="1" applyFill="1" applyBorder="1" applyAlignment="1" applyProtection="1">
      <alignment vertical="center"/>
      <protection hidden="1"/>
    </xf>
    <xf numFmtId="0" fontId="6" fillId="5" borderId="12" xfId="3" applyFont="1" applyFill="1" applyBorder="1" applyAlignment="1">
      <alignment horizontal="center" vertical="center"/>
    </xf>
    <xf numFmtId="176" fontId="6" fillId="7" borderId="12" xfId="3" applyNumberFormat="1" applyFont="1" applyFill="1" applyBorder="1" applyAlignment="1" applyProtection="1">
      <alignment horizontal="center" vertical="center"/>
      <protection locked="0"/>
    </xf>
    <xf numFmtId="0" fontId="9" fillId="8" borderId="12" xfId="3" applyFont="1" applyFill="1" applyBorder="1" applyAlignment="1" applyProtection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6" fillId="9" borderId="0" xfId="3" applyFont="1" applyFill="1" applyBorder="1" applyAlignment="1">
      <alignment horizontal="distributed" vertical="center"/>
    </xf>
    <xf numFmtId="0" fontId="6" fillId="5" borderId="3" xfId="3" applyFont="1" applyFill="1" applyBorder="1" applyAlignment="1" applyProtection="1">
      <alignment horizontal="center" vertical="center"/>
      <protection locked="0"/>
    </xf>
    <xf numFmtId="0" fontId="6" fillId="5" borderId="4" xfId="3" applyFont="1" applyFill="1" applyBorder="1" applyAlignment="1" applyProtection="1">
      <alignment horizontal="center" vertical="center"/>
      <protection locked="0"/>
    </xf>
    <xf numFmtId="0" fontId="6" fillId="5" borderId="9" xfId="3" applyFont="1" applyFill="1" applyBorder="1" applyAlignment="1" applyProtection="1">
      <alignment horizontal="center" vertical="center"/>
      <protection locked="0"/>
    </xf>
    <xf numFmtId="0" fontId="6" fillId="5" borderId="6" xfId="3" applyFont="1" applyFill="1" applyBorder="1" applyAlignment="1" applyProtection="1">
      <alignment horizontal="center" vertical="center"/>
      <protection locked="0"/>
    </xf>
    <xf numFmtId="0" fontId="6" fillId="0" borderId="33" xfId="3" applyFont="1" applyFill="1" applyBorder="1" applyAlignment="1" applyProtection="1">
      <alignment horizontal="center" vertical="center"/>
      <protection locked="0"/>
    </xf>
    <xf numFmtId="0" fontId="6" fillId="0" borderId="34" xfId="3" applyFont="1" applyFill="1" applyBorder="1" applyAlignment="1" applyProtection="1">
      <alignment horizontal="center" vertical="center"/>
      <protection locked="0"/>
    </xf>
    <xf numFmtId="0" fontId="6" fillId="0" borderId="35" xfId="3" applyFont="1" applyFill="1" applyBorder="1" applyAlignment="1" applyProtection="1">
      <alignment horizontal="center" vertical="center"/>
      <protection locked="0"/>
    </xf>
    <xf numFmtId="0" fontId="6" fillId="5" borderId="3" xfId="3" applyFont="1" applyFill="1" applyBorder="1" applyAlignment="1">
      <alignment horizontal="center" vertical="center"/>
    </xf>
    <xf numFmtId="0" fontId="6" fillId="5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>
      <alignment horizontal="center" vertical="center"/>
    </xf>
    <xf numFmtId="0" fontId="6" fillId="5" borderId="9" xfId="3" applyFont="1" applyFill="1" applyBorder="1" applyAlignment="1">
      <alignment horizontal="center" vertical="center"/>
    </xf>
    <xf numFmtId="0" fontId="6" fillId="5" borderId="6" xfId="3" applyFont="1" applyFill="1" applyBorder="1" applyAlignment="1">
      <alignment horizontal="center" vertical="center"/>
    </xf>
    <xf numFmtId="0" fontId="6" fillId="5" borderId="10" xfId="3" applyFont="1" applyFill="1" applyBorder="1" applyAlignment="1">
      <alignment horizontal="center" vertical="center"/>
    </xf>
    <xf numFmtId="0" fontId="13" fillId="5" borderId="28" xfId="3" applyFont="1" applyFill="1" applyBorder="1" applyAlignment="1">
      <alignment horizontal="distributed" vertical="center"/>
    </xf>
    <xf numFmtId="178" fontId="13" fillId="5" borderId="7" xfId="3" applyNumberFormat="1" applyFont="1" applyFill="1" applyBorder="1" applyAlignment="1" applyProtection="1">
      <alignment horizontal="center" vertical="center"/>
      <protection locked="0"/>
    </xf>
    <xf numFmtId="178" fontId="13" fillId="5" borderId="28" xfId="3" applyNumberFormat="1" applyFont="1" applyFill="1" applyBorder="1" applyAlignment="1" applyProtection="1">
      <alignment horizontal="center" vertical="center"/>
      <protection locked="0"/>
    </xf>
    <xf numFmtId="178" fontId="13" fillId="5" borderId="8" xfId="3" applyNumberFormat="1" applyFont="1" applyFill="1" applyBorder="1" applyAlignment="1" applyProtection="1">
      <alignment horizontal="center" vertical="center"/>
      <protection locked="0"/>
    </xf>
    <xf numFmtId="179" fontId="13" fillId="5" borderId="4" xfId="3" applyNumberFormat="1" applyFont="1" applyFill="1" applyBorder="1" applyAlignment="1">
      <alignment horizontal="distributed" vertical="center" shrinkToFit="1"/>
    </xf>
    <xf numFmtId="179" fontId="13" fillId="5" borderId="6" xfId="3" applyNumberFormat="1" applyFont="1" applyFill="1" applyBorder="1" applyAlignment="1">
      <alignment horizontal="distributed" vertical="center" shrinkToFit="1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6" fillId="5" borderId="10" xfId="3" applyFont="1" applyFill="1" applyBorder="1" applyAlignment="1" applyProtection="1">
      <alignment horizontal="center" vertical="center"/>
      <protection locked="0"/>
    </xf>
    <xf numFmtId="0" fontId="13" fillId="5" borderId="12" xfId="3" applyFont="1" applyFill="1" applyBorder="1" applyAlignment="1" applyProtection="1">
      <alignment horizontal="center" vertical="center"/>
      <protection locked="0"/>
    </xf>
    <xf numFmtId="179" fontId="13" fillId="5" borderId="28" xfId="3" applyNumberFormat="1" applyFont="1" applyFill="1" applyBorder="1" applyAlignment="1">
      <alignment horizontal="distributed" vertical="center"/>
    </xf>
    <xf numFmtId="0" fontId="6" fillId="7" borderId="12" xfId="3" applyFont="1" applyFill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>
      <alignment horizontal="center" vertical="center" textRotation="255"/>
    </xf>
    <xf numFmtId="0" fontId="6" fillId="0" borderId="5" xfId="3" applyFont="1" applyFill="1" applyBorder="1" applyAlignment="1">
      <alignment horizontal="center" vertical="center" textRotation="255"/>
    </xf>
    <xf numFmtId="0" fontId="6" fillId="0" borderId="2" xfId="3" applyFont="1" applyFill="1" applyBorder="1" applyAlignment="1">
      <alignment horizontal="center" vertical="center" textRotation="255"/>
    </xf>
    <xf numFmtId="0" fontId="6" fillId="0" borderId="1" xfId="3" applyFont="1" applyFill="1" applyBorder="1" applyAlignment="1">
      <alignment horizontal="center" vertical="center" textRotation="255"/>
    </xf>
    <xf numFmtId="0" fontId="6" fillId="0" borderId="9" xfId="3" applyFont="1" applyFill="1" applyBorder="1" applyAlignment="1">
      <alignment horizontal="center" vertical="center" textRotation="255"/>
    </xf>
    <xf numFmtId="0" fontId="6" fillId="0" borderId="10" xfId="3" applyFont="1" applyFill="1" applyBorder="1" applyAlignment="1">
      <alignment horizontal="center" vertical="center" textRotation="255"/>
    </xf>
    <xf numFmtId="0" fontId="13" fillId="0" borderId="28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38" fontId="13" fillId="0" borderId="12" xfId="2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7" borderId="36" xfId="3" applyFont="1" applyFill="1" applyBorder="1" applyAlignment="1" applyProtection="1">
      <alignment horizontal="center" vertical="center"/>
      <protection locked="0"/>
    </xf>
    <xf numFmtId="0" fontId="6" fillId="7" borderId="37" xfId="3" applyFont="1" applyFill="1" applyBorder="1" applyAlignment="1" applyProtection="1">
      <alignment horizontal="center" vertical="center"/>
      <protection locked="0"/>
    </xf>
    <xf numFmtId="0" fontId="6" fillId="7" borderId="38" xfId="3" applyFont="1" applyFill="1" applyBorder="1" applyAlignment="1" applyProtection="1">
      <alignment horizontal="center" vertical="center"/>
      <protection locked="0"/>
    </xf>
    <xf numFmtId="180" fontId="6" fillId="8" borderId="39" xfId="2" applyNumberFormat="1" applyFont="1" applyFill="1" applyBorder="1" applyAlignment="1">
      <alignment horizontal="right" vertical="center"/>
    </xf>
    <xf numFmtId="180" fontId="6" fillId="7" borderId="36" xfId="3" applyNumberFormat="1" applyFont="1" applyFill="1" applyBorder="1" applyAlignment="1" applyProtection="1">
      <alignment horizontal="right" vertical="center"/>
      <protection locked="0"/>
    </xf>
    <xf numFmtId="180" fontId="6" fillId="7" borderId="37" xfId="3" applyNumberFormat="1" applyFont="1" applyFill="1" applyBorder="1" applyAlignment="1" applyProtection="1">
      <alignment horizontal="right" vertical="center"/>
      <protection locked="0"/>
    </xf>
    <xf numFmtId="180" fontId="6" fillId="7" borderId="38" xfId="3" applyNumberFormat="1" applyFont="1" applyFill="1" applyBorder="1" applyAlignment="1" applyProtection="1">
      <alignment horizontal="right" vertical="center"/>
      <protection locked="0"/>
    </xf>
    <xf numFmtId="180" fontId="6" fillId="8" borderId="36" xfId="2" applyNumberFormat="1" applyFont="1" applyFill="1" applyBorder="1" applyAlignment="1">
      <alignment horizontal="right" vertical="center"/>
    </xf>
    <xf numFmtId="180" fontId="6" fillId="8" borderId="37" xfId="2" applyNumberFormat="1" applyFont="1" applyFill="1" applyBorder="1" applyAlignment="1">
      <alignment horizontal="right" vertical="center"/>
    </xf>
    <xf numFmtId="180" fontId="6" fillId="8" borderId="38" xfId="2" applyNumberFormat="1" applyFont="1" applyFill="1" applyBorder="1" applyAlignment="1">
      <alignment horizontal="right" vertical="center"/>
    </xf>
    <xf numFmtId="0" fontId="13" fillId="0" borderId="36" xfId="3" applyFont="1" applyFill="1" applyBorder="1" applyAlignment="1" applyProtection="1">
      <alignment horizontal="center" vertical="center"/>
      <protection locked="0"/>
    </xf>
    <xf numFmtId="0" fontId="13" fillId="0" borderId="37" xfId="3" applyFont="1" applyFill="1" applyBorder="1" applyAlignment="1" applyProtection="1">
      <alignment horizontal="center" vertical="center"/>
      <protection locked="0"/>
    </xf>
    <xf numFmtId="0" fontId="13" fillId="0" borderId="38" xfId="3" applyFont="1" applyFill="1" applyBorder="1" applyAlignment="1" applyProtection="1">
      <alignment horizontal="center" vertical="center"/>
      <protection locked="0"/>
    </xf>
    <xf numFmtId="0" fontId="6" fillId="7" borderId="40" xfId="3" applyFont="1" applyFill="1" applyBorder="1" applyAlignment="1" applyProtection="1">
      <alignment horizontal="center" vertical="center"/>
      <protection locked="0"/>
    </xf>
    <xf numFmtId="0" fontId="6" fillId="7" borderId="41" xfId="3" applyFont="1" applyFill="1" applyBorder="1" applyAlignment="1" applyProtection="1">
      <alignment horizontal="center" vertical="center"/>
      <protection locked="0"/>
    </xf>
    <xf numFmtId="0" fontId="6" fillId="7" borderId="42" xfId="3" applyFont="1" applyFill="1" applyBorder="1" applyAlignment="1" applyProtection="1">
      <alignment horizontal="center" vertical="center"/>
      <protection locked="0"/>
    </xf>
    <xf numFmtId="180" fontId="6" fillId="8" borderId="43" xfId="2" applyNumberFormat="1" applyFont="1" applyFill="1" applyBorder="1" applyAlignment="1">
      <alignment horizontal="right" vertical="center"/>
    </xf>
    <xf numFmtId="180" fontId="6" fillId="7" borderId="43" xfId="3" applyNumberFormat="1" applyFont="1" applyFill="1" applyBorder="1" applyAlignment="1" applyProtection="1">
      <alignment horizontal="right" vertical="center"/>
      <protection locked="0"/>
    </xf>
    <xf numFmtId="180" fontId="6" fillId="8" borderId="40" xfId="2" applyNumberFormat="1" applyFont="1" applyFill="1" applyBorder="1" applyAlignment="1">
      <alignment horizontal="right" vertical="center"/>
    </xf>
    <xf numFmtId="180" fontId="6" fillId="8" borderId="41" xfId="2" applyNumberFormat="1" applyFont="1" applyFill="1" applyBorder="1" applyAlignment="1">
      <alignment horizontal="right" vertical="center"/>
    </xf>
    <xf numFmtId="180" fontId="6" fillId="8" borderId="42" xfId="2" applyNumberFormat="1" applyFont="1" applyFill="1" applyBorder="1" applyAlignment="1">
      <alignment horizontal="right" vertical="center"/>
    </xf>
    <xf numFmtId="0" fontId="13" fillId="0" borderId="40" xfId="3" applyFont="1" applyFill="1" applyBorder="1" applyAlignment="1" applyProtection="1">
      <alignment horizontal="center" vertical="center"/>
      <protection locked="0"/>
    </xf>
    <xf numFmtId="0" fontId="13" fillId="0" borderId="41" xfId="3" applyFont="1" applyFill="1" applyBorder="1" applyAlignment="1" applyProtection="1">
      <alignment horizontal="center" vertical="center"/>
      <protection locked="0"/>
    </xf>
    <xf numFmtId="0" fontId="13" fillId="0" borderId="42" xfId="3" applyFont="1" applyFill="1" applyBorder="1" applyAlignment="1" applyProtection="1">
      <alignment horizontal="center" vertical="center"/>
      <protection locked="0"/>
    </xf>
    <xf numFmtId="0" fontId="6" fillId="7" borderId="44" xfId="3" applyFont="1" applyFill="1" applyBorder="1" applyAlignment="1" applyProtection="1">
      <alignment horizontal="center" vertical="center"/>
      <protection locked="0"/>
    </xf>
    <xf numFmtId="0" fontId="6" fillId="7" borderId="45" xfId="3" applyFont="1" applyFill="1" applyBorder="1" applyAlignment="1" applyProtection="1">
      <alignment horizontal="center" vertical="center"/>
      <protection locked="0"/>
    </xf>
    <xf numFmtId="0" fontId="6" fillId="7" borderId="46" xfId="3" applyFont="1" applyFill="1" applyBorder="1" applyAlignment="1" applyProtection="1">
      <alignment horizontal="center" vertical="center"/>
      <protection locked="0"/>
    </xf>
    <xf numFmtId="180" fontId="6" fillId="8" borderId="47" xfId="2" applyNumberFormat="1" applyFont="1" applyFill="1" applyBorder="1" applyAlignment="1">
      <alignment horizontal="right" vertical="center"/>
    </xf>
    <xf numFmtId="180" fontId="6" fillId="7" borderId="48" xfId="3" applyNumberFormat="1" applyFont="1" applyFill="1" applyBorder="1" applyAlignment="1" applyProtection="1">
      <alignment horizontal="right" vertical="center"/>
      <protection locked="0"/>
    </xf>
    <xf numFmtId="180" fontId="6" fillId="8" borderId="48" xfId="2" applyNumberFormat="1" applyFont="1" applyFill="1" applyBorder="1" applyAlignment="1">
      <alignment horizontal="right" vertical="center"/>
    </xf>
    <xf numFmtId="0" fontId="13" fillId="0" borderId="44" xfId="3" applyFont="1" applyFill="1" applyBorder="1" applyAlignment="1" applyProtection="1">
      <alignment horizontal="center" vertical="center"/>
      <protection locked="0"/>
    </xf>
    <xf numFmtId="0" fontId="13" fillId="0" borderId="45" xfId="3" applyFont="1" applyFill="1" applyBorder="1" applyAlignment="1" applyProtection="1">
      <alignment horizontal="center" vertical="center"/>
      <protection locked="0"/>
    </xf>
    <xf numFmtId="0" fontId="13" fillId="0" borderId="46" xfId="3" applyFont="1" applyFill="1" applyBorder="1" applyAlignment="1" applyProtection="1">
      <alignment horizontal="center" vertical="center"/>
      <protection locked="0"/>
    </xf>
    <xf numFmtId="0" fontId="6" fillId="7" borderId="50" xfId="3" applyFont="1" applyFill="1" applyBorder="1" applyAlignment="1" applyProtection="1">
      <alignment horizontal="center" vertical="center"/>
      <protection locked="0"/>
    </xf>
    <xf numFmtId="0" fontId="6" fillId="7" borderId="51" xfId="3" applyFont="1" applyFill="1" applyBorder="1" applyAlignment="1" applyProtection="1">
      <alignment horizontal="center" vertical="center"/>
      <protection locked="0"/>
    </xf>
    <xf numFmtId="0" fontId="6" fillId="7" borderId="52" xfId="3" applyFont="1" applyFill="1" applyBorder="1" applyAlignment="1" applyProtection="1">
      <alignment horizontal="center" vertical="center"/>
      <protection locked="0"/>
    </xf>
    <xf numFmtId="180" fontId="6" fillId="7" borderId="47" xfId="3" applyNumberFormat="1" applyFont="1" applyFill="1" applyBorder="1" applyAlignment="1" applyProtection="1">
      <alignment horizontal="right" vertical="center"/>
      <protection locked="0"/>
    </xf>
    <xf numFmtId="0" fontId="13" fillId="0" borderId="50" xfId="3" applyFont="1" applyFill="1" applyBorder="1" applyAlignment="1" applyProtection="1">
      <alignment horizontal="center" vertical="center"/>
      <protection locked="0"/>
    </xf>
    <xf numFmtId="0" fontId="13" fillId="0" borderId="51" xfId="3" applyFont="1" applyFill="1" applyBorder="1" applyAlignment="1" applyProtection="1">
      <alignment horizontal="center" vertical="center"/>
      <protection locked="0"/>
    </xf>
    <xf numFmtId="0" fontId="13" fillId="0" borderId="52" xfId="3" applyFont="1" applyFill="1" applyBorder="1" applyAlignment="1" applyProtection="1">
      <alignment horizontal="center" vertical="center"/>
      <protection locked="0"/>
    </xf>
    <xf numFmtId="180" fontId="6" fillId="7" borderId="49" xfId="3" applyNumberFormat="1" applyFont="1" applyFill="1" applyBorder="1" applyAlignment="1" applyProtection="1">
      <alignment horizontal="right" vertical="center"/>
      <protection locked="0"/>
    </xf>
    <xf numFmtId="180" fontId="6" fillId="8" borderId="49" xfId="2" applyNumberFormat="1" applyFont="1" applyFill="1" applyBorder="1" applyAlignment="1">
      <alignment horizontal="right" vertical="center"/>
    </xf>
    <xf numFmtId="180" fontId="6" fillId="8" borderId="44" xfId="2" applyNumberFormat="1" applyFont="1" applyFill="1" applyBorder="1" applyAlignment="1">
      <alignment horizontal="right" vertical="center"/>
    </xf>
    <xf numFmtId="180" fontId="6" fillId="8" borderId="45" xfId="2" applyNumberFormat="1" applyFont="1" applyFill="1" applyBorder="1" applyAlignment="1">
      <alignment horizontal="right" vertical="center"/>
    </xf>
    <xf numFmtId="180" fontId="6" fillId="8" borderId="46" xfId="2" applyNumberFormat="1" applyFont="1" applyFill="1" applyBorder="1" applyAlignment="1">
      <alignment horizontal="right" vertical="center"/>
    </xf>
    <xf numFmtId="180" fontId="6" fillId="7" borderId="53" xfId="3" applyNumberFormat="1" applyFont="1" applyFill="1" applyBorder="1" applyAlignment="1" applyProtection="1">
      <alignment horizontal="right" vertical="center"/>
      <protection locked="0"/>
    </xf>
    <xf numFmtId="180" fontId="6" fillId="7" borderId="54" xfId="3" applyNumberFormat="1" applyFont="1" applyFill="1" applyBorder="1" applyAlignment="1" applyProtection="1">
      <alignment horizontal="right" vertical="center"/>
      <protection locked="0"/>
    </xf>
    <xf numFmtId="180" fontId="6" fillId="7" borderId="55" xfId="3" applyNumberFormat="1" applyFont="1" applyFill="1" applyBorder="1" applyAlignment="1" applyProtection="1">
      <alignment horizontal="right" vertical="center"/>
      <protection locked="0"/>
    </xf>
    <xf numFmtId="180" fontId="6" fillId="8" borderId="56" xfId="2" applyNumberFormat="1" applyFont="1" applyFill="1" applyBorder="1" applyAlignment="1">
      <alignment horizontal="right" vertical="center"/>
    </xf>
    <xf numFmtId="0" fontId="13" fillId="0" borderId="53" xfId="3" applyFont="1" applyFill="1" applyBorder="1" applyAlignment="1" applyProtection="1">
      <alignment horizontal="center" vertical="center"/>
      <protection locked="0"/>
    </xf>
    <xf numFmtId="0" fontId="13" fillId="0" borderId="54" xfId="3" applyFont="1" applyFill="1" applyBorder="1" applyAlignment="1" applyProtection="1">
      <alignment horizontal="center" vertical="center"/>
      <protection locked="0"/>
    </xf>
    <xf numFmtId="0" fontId="13" fillId="0" borderId="55" xfId="3" applyFont="1" applyFill="1" applyBorder="1" applyAlignment="1" applyProtection="1">
      <alignment horizontal="center" vertical="center"/>
      <protection locked="0"/>
    </xf>
    <xf numFmtId="180" fontId="6" fillId="7" borderId="50" xfId="3" applyNumberFormat="1" applyFont="1" applyFill="1" applyBorder="1" applyAlignment="1" applyProtection="1">
      <alignment horizontal="right" vertical="center"/>
      <protection locked="0"/>
    </xf>
    <xf numFmtId="180" fontId="6" fillId="7" borderId="51" xfId="3" applyNumberFormat="1" applyFont="1" applyFill="1" applyBorder="1" applyAlignment="1" applyProtection="1">
      <alignment horizontal="right" vertical="center"/>
      <protection locked="0"/>
    </xf>
    <xf numFmtId="180" fontId="6" fillId="7" borderId="52" xfId="3" applyNumberFormat="1" applyFont="1" applyFill="1" applyBorder="1" applyAlignment="1" applyProtection="1">
      <alignment horizontal="right" vertical="center"/>
      <protection locked="0"/>
    </xf>
    <xf numFmtId="180" fontId="6" fillId="8" borderId="50" xfId="2" applyNumberFormat="1" applyFont="1" applyFill="1" applyBorder="1" applyAlignment="1">
      <alignment horizontal="right" vertical="center"/>
    </xf>
    <xf numFmtId="180" fontId="6" fillId="8" borderId="51" xfId="2" applyNumberFormat="1" applyFont="1" applyFill="1" applyBorder="1" applyAlignment="1">
      <alignment horizontal="right" vertical="center"/>
    </xf>
    <xf numFmtId="180" fontId="6" fillId="8" borderId="52" xfId="2" applyNumberFormat="1" applyFont="1" applyFill="1" applyBorder="1" applyAlignment="1">
      <alignment horizontal="right" vertical="center"/>
    </xf>
    <xf numFmtId="0" fontId="6" fillId="0" borderId="57" xfId="3" applyFont="1" applyFill="1" applyBorder="1" applyAlignment="1">
      <alignment horizontal="center" vertical="center"/>
    </xf>
    <xf numFmtId="0" fontId="6" fillId="0" borderId="58" xfId="3" applyFont="1" applyFill="1" applyBorder="1" applyAlignment="1">
      <alignment horizontal="center" vertical="center"/>
    </xf>
    <xf numFmtId="180" fontId="12" fillId="8" borderId="57" xfId="2" applyNumberFormat="1" applyFont="1" applyFill="1" applyBorder="1" applyAlignment="1">
      <alignment vertical="center"/>
    </xf>
    <xf numFmtId="180" fontId="12" fillId="8" borderId="58" xfId="2" applyNumberFormat="1" applyFont="1" applyFill="1" applyBorder="1" applyAlignment="1">
      <alignment vertical="center"/>
    </xf>
    <xf numFmtId="180" fontId="12" fillId="8" borderId="59" xfId="2" applyNumberFormat="1" applyFont="1" applyFill="1" applyBorder="1" applyAlignment="1">
      <alignment vertical="center"/>
    </xf>
    <xf numFmtId="0" fontId="13" fillId="0" borderId="58" xfId="3" applyFont="1" applyFill="1" applyBorder="1" applyAlignment="1" applyProtection="1">
      <alignment horizontal="center" vertical="center"/>
      <protection locked="0"/>
    </xf>
    <xf numFmtId="0" fontId="13" fillId="0" borderId="59" xfId="3" applyFont="1" applyFill="1" applyBorder="1" applyAlignment="1" applyProtection="1">
      <alignment horizontal="center" vertical="center"/>
      <protection locked="0"/>
    </xf>
    <xf numFmtId="180" fontId="6" fillId="7" borderId="44" xfId="3" applyNumberFormat="1" applyFont="1" applyFill="1" applyBorder="1" applyAlignment="1" applyProtection="1">
      <alignment horizontal="right" vertical="center"/>
      <protection locked="0"/>
    </xf>
    <xf numFmtId="180" fontId="6" fillId="7" borderId="45" xfId="3" applyNumberFormat="1" applyFont="1" applyFill="1" applyBorder="1" applyAlignment="1" applyProtection="1">
      <alignment horizontal="right" vertical="center"/>
      <protection locked="0"/>
    </xf>
    <xf numFmtId="180" fontId="6" fillId="7" borderId="46" xfId="3" applyNumberFormat="1" applyFont="1" applyFill="1" applyBorder="1" applyAlignment="1" applyProtection="1">
      <alignment horizontal="right" vertical="center"/>
      <protection locked="0"/>
    </xf>
    <xf numFmtId="0" fontId="6" fillId="7" borderId="60" xfId="3" applyFont="1" applyFill="1" applyBorder="1" applyAlignment="1" applyProtection="1">
      <alignment horizontal="center" vertical="center" shrinkToFit="1"/>
      <protection locked="0"/>
    </xf>
    <xf numFmtId="0" fontId="6" fillId="7" borderId="61" xfId="3" applyFont="1" applyFill="1" applyBorder="1" applyAlignment="1" applyProtection="1">
      <alignment horizontal="center" vertical="center" shrinkToFit="1"/>
      <protection locked="0"/>
    </xf>
    <xf numFmtId="0" fontId="6" fillId="7" borderId="62" xfId="3" applyFont="1" applyFill="1" applyBorder="1" applyAlignment="1" applyProtection="1">
      <alignment horizontal="center" vertical="center" shrinkToFit="1"/>
      <protection locked="0"/>
    </xf>
    <xf numFmtId="180" fontId="6" fillId="8" borderId="60" xfId="2" applyNumberFormat="1" applyFont="1" applyFill="1" applyBorder="1" applyAlignment="1">
      <alignment horizontal="right" vertical="center"/>
    </xf>
    <xf numFmtId="180" fontId="6" fillId="8" borderId="61" xfId="2" applyNumberFormat="1" applyFont="1" applyFill="1" applyBorder="1" applyAlignment="1">
      <alignment horizontal="right" vertical="center"/>
    </xf>
    <xf numFmtId="180" fontId="6" fillId="8" borderId="62" xfId="2" applyNumberFormat="1" applyFont="1" applyFill="1" applyBorder="1" applyAlignment="1">
      <alignment horizontal="right" vertical="center"/>
    </xf>
    <xf numFmtId="0" fontId="6" fillId="7" borderId="44" xfId="3" applyFont="1" applyFill="1" applyBorder="1" applyAlignment="1" applyProtection="1">
      <alignment horizontal="center" vertical="center" shrinkToFit="1"/>
      <protection locked="0"/>
    </xf>
    <xf numFmtId="0" fontId="6" fillId="7" borderId="45" xfId="3" applyFont="1" applyFill="1" applyBorder="1" applyAlignment="1" applyProtection="1">
      <alignment horizontal="center" vertical="center" shrinkToFit="1"/>
      <protection locked="0"/>
    </xf>
    <xf numFmtId="0" fontId="6" fillId="7" borderId="46" xfId="3" applyFont="1" applyFill="1" applyBorder="1" applyAlignment="1" applyProtection="1">
      <alignment horizontal="center" vertical="center" shrinkToFit="1"/>
      <protection locked="0"/>
    </xf>
    <xf numFmtId="180" fontId="6" fillId="8" borderId="53" xfId="2" applyNumberFormat="1" applyFont="1" applyFill="1" applyBorder="1" applyAlignment="1">
      <alignment horizontal="right" vertical="center"/>
    </xf>
    <xf numFmtId="180" fontId="6" fillId="8" borderId="54" xfId="2" applyNumberFormat="1" applyFont="1" applyFill="1" applyBorder="1" applyAlignment="1">
      <alignment horizontal="right" vertical="center"/>
    </xf>
    <xf numFmtId="180" fontId="6" fillId="8" borderId="55" xfId="2" applyNumberFormat="1" applyFont="1" applyFill="1" applyBorder="1" applyAlignment="1">
      <alignment horizontal="right" vertical="center"/>
    </xf>
    <xf numFmtId="180" fontId="6" fillId="7" borderId="60" xfId="3" applyNumberFormat="1" applyFont="1" applyFill="1" applyBorder="1" applyAlignment="1" applyProtection="1">
      <alignment horizontal="right" vertical="center"/>
      <protection locked="0"/>
    </xf>
    <xf numFmtId="180" fontId="6" fillId="7" borderId="61" xfId="3" applyNumberFormat="1" applyFont="1" applyFill="1" applyBorder="1" applyAlignment="1" applyProtection="1">
      <alignment horizontal="right" vertical="center"/>
      <protection locked="0"/>
    </xf>
    <xf numFmtId="180" fontId="6" fillId="7" borderId="62" xfId="3" applyNumberFormat="1" applyFont="1" applyFill="1" applyBorder="1" applyAlignment="1" applyProtection="1">
      <alignment horizontal="right" vertical="center"/>
      <protection locked="0"/>
    </xf>
    <xf numFmtId="0" fontId="6" fillId="7" borderId="36" xfId="3" applyFont="1" applyFill="1" applyBorder="1" applyAlignment="1" applyProtection="1">
      <alignment horizontal="center" vertical="center" shrinkToFit="1"/>
      <protection locked="0"/>
    </xf>
    <xf numFmtId="0" fontId="6" fillId="7" borderId="37" xfId="3" applyFont="1" applyFill="1" applyBorder="1" applyAlignment="1" applyProtection="1">
      <alignment horizontal="center" vertical="center" shrinkToFit="1"/>
      <protection locked="0"/>
    </xf>
    <xf numFmtId="0" fontId="6" fillId="7" borderId="38" xfId="3" applyFont="1" applyFill="1" applyBorder="1" applyAlignment="1" applyProtection="1">
      <alignment horizontal="center" vertical="center" shrinkToFit="1"/>
      <protection locked="0"/>
    </xf>
    <xf numFmtId="180" fontId="6" fillId="8" borderId="3" xfId="2" applyNumberFormat="1" applyFont="1" applyFill="1" applyBorder="1" applyAlignment="1">
      <alignment horizontal="right" vertical="center"/>
    </xf>
    <xf numFmtId="180" fontId="6" fillId="8" borderId="4" xfId="2" applyNumberFormat="1" applyFont="1" applyFill="1" applyBorder="1" applyAlignment="1">
      <alignment horizontal="right" vertical="center"/>
    </xf>
    <xf numFmtId="180" fontId="6" fillId="8" borderId="5" xfId="2" applyNumberFormat="1" applyFont="1" applyFill="1" applyBorder="1" applyAlignment="1">
      <alignment horizontal="right" vertical="center"/>
    </xf>
    <xf numFmtId="0" fontId="6" fillId="7" borderId="53" xfId="3" applyFont="1" applyFill="1" applyBorder="1" applyAlignment="1" applyProtection="1">
      <alignment horizontal="center" vertical="center"/>
      <protection locked="0"/>
    </xf>
    <xf numFmtId="0" fontId="6" fillId="7" borderId="54" xfId="3" applyFont="1" applyFill="1" applyBorder="1" applyAlignment="1" applyProtection="1">
      <alignment horizontal="center" vertical="center"/>
      <protection locked="0"/>
    </xf>
    <xf numFmtId="0" fontId="6" fillId="7" borderId="55" xfId="3" applyFont="1" applyFill="1" applyBorder="1" applyAlignment="1" applyProtection="1">
      <alignment horizontal="center" vertical="center"/>
      <protection locked="0"/>
    </xf>
    <xf numFmtId="180" fontId="6" fillId="8" borderId="2" xfId="2" applyNumberFormat="1" applyFont="1" applyFill="1" applyBorder="1" applyAlignment="1">
      <alignment horizontal="right" vertical="center"/>
    </xf>
    <xf numFmtId="180" fontId="6" fillId="8" borderId="0" xfId="2" applyNumberFormat="1" applyFont="1" applyFill="1" applyBorder="1" applyAlignment="1">
      <alignment horizontal="right" vertical="center"/>
    </xf>
    <xf numFmtId="180" fontId="6" fillId="8" borderId="1" xfId="2" applyNumberFormat="1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63" xfId="3" applyFont="1" applyFill="1" applyBorder="1" applyAlignment="1">
      <alignment horizontal="center" vertical="center"/>
    </xf>
    <xf numFmtId="0" fontId="13" fillId="0" borderId="64" xfId="3" applyFont="1" applyFill="1" applyBorder="1" applyAlignment="1">
      <alignment horizontal="center" vertical="center"/>
    </xf>
    <xf numFmtId="0" fontId="13" fillId="0" borderId="65" xfId="3" applyFont="1" applyFill="1" applyBorder="1" applyAlignment="1">
      <alignment horizontal="center" vertical="center"/>
    </xf>
    <xf numFmtId="0" fontId="13" fillId="0" borderId="60" xfId="3" applyFont="1" applyFill="1" applyBorder="1" applyAlignment="1" applyProtection="1">
      <alignment horizontal="center" vertical="center"/>
      <protection locked="0"/>
    </xf>
    <xf numFmtId="0" fontId="13" fillId="0" borderId="61" xfId="3" applyFont="1" applyFill="1" applyBorder="1" applyAlignment="1" applyProtection="1">
      <alignment horizontal="center" vertical="center"/>
      <protection locked="0"/>
    </xf>
    <xf numFmtId="0" fontId="13" fillId="0" borderId="62" xfId="3" applyFont="1" applyFill="1" applyBorder="1" applyAlignment="1" applyProtection="1">
      <alignment horizontal="center" vertical="center"/>
      <protection locked="0"/>
    </xf>
    <xf numFmtId="9" fontId="17" fillId="0" borderId="26" xfId="0" applyNumberFormat="1" applyFont="1" applyFill="1" applyBorder="1" applyAlignment="1" applyProtection="1">
      <alignment horizontal="center" vertical="center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17" fillId="0" borderId="26" xfId="0" applyFont="1" applyFill="1" applyBorder="1" applyAlignment="1" applyProtection="1">
      <alignment horizontal="center" vertical="center" wrapText="1"/>
      <protection hidden="1"/>
    </xf>
    <xf numFmtId="9" fontId="17" fillId="11" borderId="26" xfId="0" applyNumberFormat="1" applyFont="1" applyFill="1" applyBorder="1" applyAlignment="1" applyProtection="1">
      <alignment horizontal="center" vertical="center"/>
      <protection hidden="1"/>
    </xf>
    <xf numFmtId="0" fontId="17" fillId="11" borderId="26" xfId="0" applyFont="1" applyFill="1" applyBorder="1" applyAlignment="1" applyProtection="1">
      <alignment horizontal="center" vertical="center"/>
      <protection hidden="1"/>
    </xf>
    <xf numFmtId="0" fontId="17" fillId="11" borderId="26" xfId="0" applyFont="1" applyFill="1" applyBorder="1" applyAlignment="1" applyProtection="1">
      <alignment horizontal="center" vertical="center" wrapText="1"/>
      <protection hidden="1"/>
    </xf>
    <xf numFmtId="0" fontId="15" fillId="0" borderId="66" xfId="4" applyFont="1" applyFill="1" applyBorder="1" applyAlignment="1">
      <alignment horizontal="center" vertical="center"/>
    </xf>
    <xf numFmtId="0" fontId="15" fillId="0" borderId="67" xfId="4" applyFont="1" applyFill="1" applyBorder="1" applyAlignment="1">
      <alignment horizontal="center" vertical="center"/>
    </xf>
    <xf numFmtId="0" fontId="15" fillId="0" borderId="68" xfId="4" applyFont="1" applyFill="1" applyBorder="1" applyAlignment="1">
      <alignment horizontal="center" vertical="center"/>
    </xf>
    <xf numFmtId="0" fontId="17" fillId="11" borderId="66" xfId="0" applyFont="1" applyFill="1" applyBorder="1" applyAlignment="1" applyProtection="1">
      <alignment horizontal="center" vertical="center" wrapText="1"/>
      <protection hidden="1"/>
    </xf>
    <xf numFmtId="0" fontId="17" fillId="11" borderId="67" xfId="0" applyFont="1" applyFill="1" applyBorder="1" applyAlignment="1" applyProtection="1">
      <alignment horizontal="center" vertical="center" wrapText="1"/>
      <protection hidden="1"/>
    </xf>
    <xf numFmtId="0" fontId="17" fillId="11" borderId="32" xfId="0" applyFont="1" applyFill="1" applyBorder="1" applyAlignment="1" applyProtection="1">
      <alignment horizontal="center" vertical="center" wrapText="1"/>
      <protection hidden="1"/>
    </xf>
    <xf numFmtId="0" fontId="17" fillId="11" borderId="66" xfId="0" applyFont="1" applyFill="1" applyBorder="1" applyAlignment="1" applyProtection="1">
      <alignment horizontal="center" vertical="center"/>
      <protection hidden="1"/>
    </xf>
    <xf numFmtId="0" fontId="17" fillId="11" borderId="67" xfId="0" applyFont="1" applyFill="1" applyBorder="1" applyAlignment="1" applyProtection="1">
      <alignment horizontal="center" vertical="center"/>
      <protection hidden="1"/>
    </xf>
    <xf numFmtId="0" fontId="17" fillId="11" borderId="32" xfId="0" applyFont="1" applyFill="1" applyBorder="1" applyAlignment="1" applyProtection="1">
      <alignment horizontal="center" vertical="center"/>
      <protection hidden="1"/>
    </xf>
    <xf numFmtId="0" fontId="17" fillId="11" borderId="72" xfId="0" applyFont="1" applyFill="1" applyBorder="1" applyAlignment="1" applyProtection="1">
      <alignment horizontal="center" vertical="center"/>
      <protection hidden="1"/>
    </xf>
    <xf numFmtId="0" fontId="17" fillId="11" borderId="73" xfId="0" applyFont="1" applyFill="1" applyBorder="1" applyAlignment="1" applyProtection="1">
      <alignment horizontal="center" vertical="center"/>
      <protection hidden="1"/>
    </xf>
    <xf numFmtId="0" fontId="17" fillId="11" borderId="69" xfId="0" applyFont="1" applyFill="1" applyBorder="1" applyAlignment="1" applyProtection="1">
      <alignment horizontal="center" vertical="center"/>
      <protection hidden="1"/>
    </xf>
    <xf numFmtId="0" fontId="17" fillId="11" borderId="74" xfId="0" applyFont="1" applyFill="1" applyBorder="1" applyAlignment="1" applyProtection="1">
      <alignment horizontal="center" vertical="center"/>
      <protection hidden="1"/>
    </xf>
    <xf numFmtId="0" fontId="17" fillId="11" borderId="0" xfId="0" applyFont="1" applyFill="1" applyBorder="1" applyAlignment="1" applyProtection="1">
      <alignment horizontal="center" vertical="center"/>
      <protection hidden="1"/>
    </xf>
    <xf numFmtId="0" fontId="17" fillId="11" borderId="70" xfId="0" applyFont="1" applyFill="1" applyBorder="1" applyAlignment="1" applyProtection="1">
      <alignment horizontal="center" vertical="center"/>
      <protection hidden="1"/>
    </xf>
    <xf numFmtId="0" fontId="17" fillId="11" borderId="75" xfId="0" applyFont="1" applyFill="1" applyBorder="1" applyAlignment="1" applyProtection="1">
      <alignment horizontal="center" vertical="center"/>
      <protection hidden="1"/>
    </xf>
    <xf numFmtId="0" fontId="17" fillId="11" borderId="6" xfId="0" applyFont="1" applyFill="1" applyBorder="1" applyAlignment="1" applyProtection="1">
      <alignment horizontal="center" vertical="center"/>
      <protection hidden="1"/>
    </xf>
    <xf numFmtId="0" fontId="17" fillId="11" borderId="76" xfId="0" applyFont="1" applyFill="1" applyBorder="1" applyAlignment="1" applyProtection="1">
      <alignment horizontal="center" vertical="center"/>
      <protection hidden="1"/>
    </xf>
    <xf numFmtId="0" fontId="17" fillId="11" borderId="71" xfId="0" applyFont="1" applyFill="1" applyBorder="1" applyAlignment="1" applyProtection="1">
      <alignment horizontal="center" vertical="center"/>
      <protection hidden="1"/>
    </xf>
    <xf numFmtId="9" fontId="17" fillId="11" borderId="72" xfId="0" applyNumberFormat="1" applyFont="1" applyFill="1" applyBorder="1" applyAlignment="1" applyProtection="1">
      <alignment horizontal="center" vertical="center"/>
      <protection hidden="1"/>
    </xf>
    <xf numFmtId="9" fontId="17" fillId="11" borderId="74" xfId="0" applyNumberFormat="1" applyFont="1" applyFill="1" applyBorder="1" applyAlignment="1" applyProtection="1">
      <alignment horizontal="center" vertical="center"/>
      <protection hidden="1"/>
    </xf>
    <xf numFmtId="9" fontId="17" fillId="11" borderId="30" xfId="0" applyNumberFormat="1" applyFont="1" applyFill="1" applyBorder="1" applyAlignment="1" applyProtection="1">
      <alignment horizontal="center" vertical="center"/>
      <protection hidden="1"/>
    </xf>
    <xf numFmtId="0" fontId="17" fillId="11" borderId="77" xfId="0" applyFont="1" applyFill="1" applyBorder="1" applyAlignment="1" applyProtection="1">
      <alignment horizontal="center" vertical="center"/>
      <protection hidden="1"/>
    </xf>
    <xf numFmtId="0" fontId="17" fillId="11" borderId="78" xfId="0" applyFont="1" applyFill="1" applyBorder="1" applyAlignment="1" applyProtection="1">
      <alignment horizontal="center" vertical="center"/>
      <protection hidden="1"/>
    </xf>
    <xf numFmtId="0" fontId="17" fillId="11" borderId="69" xfId="0" applyFont="1" applyFill="1" applyBorder="1" applyAlignment="1" applyProtection="1">
      <alignment horizontal="center" vertical="center" wrapText="1"/>
      <protection hidden="1"/>
    </xf>
    <xf numFmtId="0" fontId="17" fillId="11" borderId="70" xfId="0" applyFont="1" applyFill="1" applyBorder="1" applyAlignment="1" applyProtection="1">
      <alignment horizontal="center" vertical="center" wrapText="1"/>
      <protection hidden="1"/>
    </xf>
    <xf numFmtId="0" fontId="17" fillId="11" borderId="71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176" fontId="1" fillId="10" borderId="27" xfId="0" applyNumberFormat="1" applyFont="1" applyFill="1" applyBorder="1" applyAlignment="1">
      <alignment horizontal="left" vertical="center"/>
    </xf>
    <xf numFmtId="38" fontId="1" fillId="0" borderId="26" xfId="1" applyFont="1" applyFill="1" applyBorder="1" applyAlignment="1" applyProtection="1">
      <alignment horizontal="center" vertical="center"/>
    </xf>
    <xf numFmtId="38" fontId="18" fillId="2" borderId="26" xfId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176" fontId="1" fillId="0" borderId="27" xfId="0" applyNumberFormat="1" applyFont="1" applyFill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単価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Z62"/>
  <sheetViews>
    <sheetView tabSelected="1" view="pageBreakPreview" zoomScaleNormal="100" zoomScaleSheetLayoutView="100" workbookViewId="0">
      <selection activeCell="Q15" sqref="Q15:AG15"/>
    </sheetView>
  </sheetViews>
  <sheetFormatPr defaultColWidth="1.25" defaultRowHeight="15" customHeight="1" outlineLevelCol="1" x14ac:dyDescent="0.15"/>
  <cols>
    <col min="1" max="1" width="0.625" style="5" customWidth="1"/>
    <col min="2" max="32" width="1.25" style="5" customWidth="1"/>
    <col min="33" max="33" width="1.5" style="5" customWidth="1"/>
    <col min="34" max="72" width="1.25" style="5" customWidth="1"/>
    <col min="73" max="73" width="0.5" style="5" customWidth="1"/>
    <col min="74" max="74" width="6.25" style="5" customWidth="1" outlineLevel="1"/>
    <col min="75" max="75" width="6.25" style="5" customWidth="1"/>
    <col min="76" max="76" width="2.5" style="5" hidden="1" customWidth="1" outlineLevel="1"/>
    <col min="77" max="77" width="12.375" style="6" hidden="1" customWidth="1" outlineLevel="1"/>
    <col min="78" max="78" width="3.125" style="6" hidden="1" customWidth="1" outlineLevel="1"/>
    <col min="79" max="79" width="8" style="6" hidden="1" customWidth="1" outlineLevel="1"/>
    <col min="80" max="80" width="5.25" style="6" hidden="1" customWidth="1" outlineLevel="1"/>
    <col min="81" max="81" width="1.25" style="6" customWidth="1" collapsed="1"/>
    <col min="82" max="104" width="1.25" style="6" customWidth="1"/>
    <col min="105" max="16384" width="1.25" style="5"/>
  </cols>
  <sheetData>
    <row r="1" spans="1:104" s="18" customFormat="1" ht="12" x14ac:dyDescent="0.15">
      <c r="BY1" s="42"/>
      <c r="BZ1" s="42" t="s">
        <v>515</v>
      </c>
      <c r="CA1" s="42" t="s">
        <v>631</v>
      </c>
      <c r="CB1" s="42" t="s">
        <v>633</v>
      </c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</row>
    <row r="2" spans="1:104" ht="1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85" t="s">
        <v>69</v>
      </c>
      <c r="X2" s="85"/>
      <c r="Y2" s="85"/>
      <c r="Z2" s="85"/>
      <c r="AA2" s="85"/>
      <c r="AB2" s="85"/>
      <c r="AC2" s="85"/>
      <c r="AD2" s="85"/>
      <c r="AE2" s="85"/>
      <c r="AF2" s="86"/>
      <c r="AG2" s="86"/>
      <c r="AH2" s="86"/>
      <c r="AI2" s="86"/>
      <c r="AJ2" s="86"/>
      <c r="AK2" s="86"/>
      <c r="AL2" s="86"/>
      <c r="AM2" s="86"/>
      <c r="AN2" s="86"/>
      <c r="AO2" s="9"/>
      <c r="AP2" s="7"/>
      <c r="AQ2" s="85" t="s">
        <v>70</v>
      </c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7" t="str">
        <f>IF(BW57&gt;AF2,"ｵｰﾊﾞｰです。","ＯＫ")</f>
        <v>ＯＫ</v>
      </c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Y2" s="47" t="s">
        <v>71</v>
      </c>
      <c r="BZ2" s="48">
        <v>8</v>
      </c>
      <c r="CA2" s="48">
        <v>13</v>
      </c>
      <c r="CB2" s="49">
        <v>17</v>
      </c>
    </row>
    <row r="3" spans="1:104" ht="1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6"/>
      <c r="AH3" s="86"/>
      <c r="AI3" s="86"/>
      <c r="AJ3" s="86"/>
      <c r="AK3" s="86"/>
      <c r="AL3" s="86"/>
      <c r="AM3" s="86"/>
      <c r="AN3" s="86"/>
      <c r="AO3" s="9"/>
      <c r="AP3" s="7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Y3" s="50" t="s">
        <v>72</v>
      </c>
      <c r="BZ3" s="51">
        <v>9</v>
      </c>
      <c r="CA3" s="51">
        <v>14</v>
      </c>
      <c r="CB3" s="52">
        <v>18</v>
      </c>
    </row>
    <row r="4" spans="1:104" ht="15" customHeight="1" x14ac:dyDescent="0.15">
      <c r="B4" s="5" t="s">
        <v>78</v>
      </c>
      <c r="BY4" s="50" t="s">
        <v>73</v>
      </c>
      <c r="BZ4" s="51">
        <v>10</v>
      </c>
      <c r="CA4" s="51">
        <v>15</v>
      </c>
      <c r="CB4" s="52">
        <v>19</v>
      </c>
    </row>
    <row r="5" spans="1:104" ht="12" x14ac:dyDescent="0.1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2"/>
      <c r="BY5" s="50" t="s">
        <v>87</v>
      </c>
      <c r="BZ5" s="51">
        <v>11</v>
      </c>
      <c r="CA5" s="51">
        <v>16</v>
      </c>
      <c r="CB5" s="52">
        <v>20</v>
      </c>
    </row>
    <row r="6" spans="1:104" ht="15" customHeight="1" x14ac:dyDescent="0.15">
      <c r="B6" s="88" t="s">
        <v>88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90"/>
      <c r="BY6" s="50" t="s">
        <v>74</v>
      </c>
      <c r="BZ6" s="51">
        <v>12</v>
      </c>
      <c r="CA6" s="51">
        <v>17</v>
      </c>
      <c r="CB6" s="52">
        <v>21</v>
      </c>
    </row>
    <row r="7" spans="1:104" ht="14.25" x14ac:dyDescent="0.15">
      <c r="B7" s="13"/>
      <c r="C7" s="14"/>
      <c r="Z7" s="15"/>
      <c r="AA7" s="15"/>
      <c r="AB7" s="91" t="s">
        <v>93</v>
      </c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15"/>
      <c r="AV7" s="15"/>
      <c r="AW7" s="7"/>
      <c r="AX7" s="7"/>
      <c r="AY7" s="92"/>
      <c r="AZ7" s="93"/>
      <c r="BA7" s="93"/>
      <c r="BB7" s="93"/>
      <c r="BC7" s="93"/>
      <c r="BD7" s="96"/>
      <c r="BE7" s="97"/>
      <c r="BF7" s="97"/>
      <c r="BG7" s="98"/>
      <c r="BH7" s="85" t="s">
        <v>94</v>
      </c>
      <c r="BI7" s="85"/>
      <c r="BJ7" s="96"/>
      <c r="BK7" s="97"/>
      <c r="BL7" s="97"/>
      <c r="BM7" s="98"/>
      <c r="BN7" s="99" t="s">
        <v>95</v>
      </c>
      <c r="BO7" s="100"/>
      <c r="BP7" s="100"/>
      <c r="BQ7" s="100"/>
      <c r="BR7" s="101"/>
      <c r="BT7" s="16"/>
      <c r="BY7" s="50" t="s">
        <v>75</v>
      </c>
      <c r="BZ7" s="51">
        <v>13</v>
      </c>
      <c r="CA7" s="51">
        <v>18</v>
      </c>
      <c r="CB7" s="52">
        <v>22</v>
      </c>
    </row>
    <row r="8" spans="1:104" ht="12" x14ac:dyDescent="0.15">
      <c r="B8" s="17"/>
      <c r="C8" s="7"/>
      <c r="AA8" s="18"/>
      <c r="AB8" s="18"/>
      <c r="AC8" s="18"/>
      <c r="AD8" s="18"/>
      <c r="AE8" s="18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18"/>
      <c r="AW8" s="18"/>
      <c r="AX8" s="18"/>
      <c r="AY8" s="94"/>
      <c r="AZ8" s="95"/>
      <c r="BA8" s="95"/>
      <c r="BB8" s="95"/>
      <c r="BC8" s="95"/>
      <c r="BD8" s="96"/>
      <c r="BE8" s="97"/>
      <c r="BF8" s="97"/>
      <c r="BG8" s="98"/>
      <c r="BH8" s="85"/>
      <c r="BI8" s="85"/>
      <c r="BJ8" s="96"/>
      <c r="BK8" s="97"/>
      <c r="BL8" s="97"/>
      <c r="BM8" s="98"/>
      <c r="BN8" s="102"/>
      <c r="BO8" s="103"/>
      <c r="BP8" s="103"/>
      <c r="BQ8" s="103"/>
      <c r="BR8" s="104"/>
      <c r="BT8" s="16"/>
      <c r="BY8" s="50" t="s">
        <v>76</v>
      </c>
      <c r="BZ8" s="51">
        <v>14</v>
      </c>
      <c r="CA8" s="51">
        <v>19</v>
      </c>
      <c r="CB8" s="52">
        <v>23</v>
      </c>
    </row>
    <row r="9" spans="1:104" ht="12" x14ac:dyDescent="0.15">
      <c r="B9" s="17"/>
      <c r="C9" s="7"/>
      <c r="AA9" s="18"/>
      <c r="AB9" s="18"/>
      <c r="AC9" s="18"/>
      <c r="AD9" s="18"/>
      <c r="AE9" s="18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T9" s="16"/>
      <c r="BY9" s="50" t="s">
        <v>77</v>
      </c>
      <c r="BZ9" s="51">
        <v>15</v>
      </c>
      <c r="CA9" s="51">
        <v>20</v>
      </c>
      <c r="CB9" s="52">
        <v>24</v>
      </c>
    </row>
    <row r="10" spans="1:104" ht="17.25" customHeight="1" x14ac:dyDescent="0.15">
      <c r="B10" s="17"/>
      <c r="D10" s="20"/>
      <c r="E10" s="105" t="s">
        <v>108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21"/>
      <c r="T10" s="106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7"/>
      <c r="AK10" s="7"/>
      <c r="AL10" s="22"/>
      <c r="AM10" s="109" t="s">
        <v>109</v>
      </c>
      <c r="AN10" s="109"/>
      <c r="AO10" s="109"/>
      <c r="AP10" s="109"/>
      <c r="AQ10" s="109"/>
      <c r="AR10" s="109"/>
      <c r="AS10" s="109"/>
      <c r="AT10" s="109"/>
      <c r="AU10" s="109"/>
      <c r="AV10" s="109"/>
      <c r="AW10" s="2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111"/>
      <c r="BT10" s="16"/>
      <c r="BY10" s="53" t="s">
        <v>114</v>
      </c>
      <c r="BZ10" s="54">
        <f>VLOOKUP($AX$12,BY2:CA9,2,0)</f>
        <v>8</v>
      </c>
      <c r="CA10" s="54">
        <f>VLOOKUP($AX$12,BY2:CA9,3,0)</f>
        <v>13</v>
      </c>
      <c r="CB10" s="55">
        <f>VLOOKUP($AX$12,BY2:CB9,4,0)</f>
        <v>17</v>
      </c>
    </row>
    <row r="11" spans="1:104" ht="17.25" customHeight="1" x14ac:dyDescent="0.15">
      <c r="B11" s="17"/>
      <c r="D11" s="20"/>
      <c r="E11" s="105" t="s">
        <v>115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21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24"/>
      <c r="AK11" s="24"/>
      <c r="AL11" s="25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26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112"/>
      <c r="BT11" s="16"/>
    </row>
    <row r="12" spans="1:104" ht="17.25" customHeight="1" x14ac:dyDescent="0.15">
      <c r="B12" s="17"/>
      <c r="D12" s="20"/>
      <c r="E12" s="105" t="s">
        <v>120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21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24"/>
      <c r="AK12" s="24"/>
      <c r="AL12" s="27"/>
      <c r="AM12" s="114" t="s">
        <v>121</v>
      </c>
      <c r="AN12" s="114"/>
      <c r="AO12" s="114"/>
      <c r="AP12" s="114"/>
      <c r="AQ12" s="114"/>
      <c r="AR12" s="114"/>
      <c r="AS12" s="114"/>
      <c r="AT12" s="114"/>
      <c r="AU12" s="114"/>
      <c r="AV12" s="114"/>
      <c r="AW12" s="28"/>
      <c r="AX12" s="115" t="s">
        <v>71</v>
      </c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T12" s="16"/>
    </row>
    <row r="13" spans="1:104" ht="12" x14ac:dyDescent="0.15">
      <c r="B13" s="17"/>
      <c r="BT13" s="16"/>
    </row>
    <row r="14" spans="1:104" ht="15" customHeight="1" x14ac:dyDescent="0.15">
      <c r="B14" s="17"/>
      <c r="D14" s="116" t="s">
        <v>129</v>
      </c>
      <c r="E14" s="117"/>
      <c r="F14" s="122" t="s">
        <v>130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3"/>
      <c r="Q14" s="124" t="s">
        <v>131</v>
      </c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5" t="s">
        <v>132</v>
      </c>
      <c r="AI14" s="125"/>
      <c r="AJ14" s="125"/>
      <c r="AK14" s="125"/>
      <c r="AL14" s="125"/>
      <c r="AM14" s="125"/>
      <c r="AN14" s="125"/>
      <c r="AO14" s="126" t="s">
        <v>133</v>
      </c>
      <c r="AP14" s="126"/>
      <c r="AQ14" s="126"/>
      <c r="AR14" s="126"/>
      <c r="AS14" s="126"/>
      <c r="AT14" s="126"/>
      <c r="AU14" s="126"/>
      <c r="AV14" s="125" t="s">
        <v>134</v>
      </c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4" t="s">
        <v>135</v>
      </c>
      <c r="BI14" s="122"/>
      <c r="BJ14" s="122"/>
      <c r="BK14" s="122"/>
      <c r="BL14" s="122"/>
      <c r="BM14" s="122"/>
      <c r="BN14" s="122"/>
      <c r="BO14" s="122"/>
      <c r="BP14" s="122"/>
      <c r="BQ14" s="122"/>
      <c r="BR14" s="123"/>
      <c r="BT14" s="16"/>
      <c r="BV14" s="41" t="s">
        <v>136</v>
      </c>
      <c r="BW14" s="41" t="s">
        <v>136</v>
      </c>
    </row>
    <row r="15" spans="1:104" ht="18" customHeight="1" x14ac:dyDescent="0.15">
      <c r="B15" s="17"/>
      <c r="D15" s="118"/>
      <c r="E15" s="119"/>
      <c r="F15" s="127" t="s">
        <v>634</v>
      </c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36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8"/>
      <c r="AH15" s="139">
        <f>IF(Q15="",0,VLOOKUP(Q15,身体介護を伴う移動支援・単一!$A$4:$O$24,$BZ$10,0))</f>
        <v>0</v>
      </c>
      <c r="AI15" s="139"/>
      <c r="AJ15" s="139"/>
      <c r="AK15" s="139"/>
      <c r="AL15" s="139"/>
      <c r="AM15" s="139"/>
      <c r="AN15" s="139"/>
      <c r="AO15" s="140"/>
      <c r="AP15" s="141"/>
      <c r="AQ15" s="141"/>
      <c r="AR15" s="141"/>
      <c r="AS15" s="141"/>
      <c r="AT15" s="141"/>
      <c r="AU15" s="142"/>
      <c r="AV15" s="143">
        <f t="shared" ref="AV15:AV52" si="0">AH15*AO15</f>
        <v>0</v>
      </c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5"/>
      <c r="BH15" s="146"/>
      <c r="BI15" s="147"/>
      <c r="BJ15" s="147"/>
      <c r="BK15" s="147"/>
      <c r="BL15" s="147"/>
      <c r="BM15" s="147"/>
      <c r="BN15" s="147"/>
      <c r="BO15" s="147"/>
      <c r="BP15" s="147"/>
      <c r="BQ15" s="147"/>
      <c r="BR15" s="148"/>
      <c r="BT15" s="16"/>
      <c r="BV15" s="29">
        <f>IF(Q15="",0,VLOOKUP(Q15,身体介護を伴う移動支援・単一!$A$4:$O$24,4,0))</f>
        <v>0</v>
      </c>
      <c r="BW15" s="29">
        <f>BV15*AO15</f>
        <v>0</v>
      </c>
    </row>
    <row r="16" spans="1:104" ht="18" customHeight="1" x14ac:dyDescent="0.15">
      <c r="B16" s="17"/>
      <c r="D16" s="118"/>
      <c r="E16" s="119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2"/>
      <c r="Q16" s="149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1"/>
      <c r="AH16" s="152">
        <f>IF(Q16="",0,VLOOKUP(Q16,身体介護を伴う移動支援・単一!$A$4:$O$24,$BZ$10,0))</f>
        <v>0</v>
      </c>
      <c r="AI16" s="152"/>
      <c r="AJ16" s="152"/>
      <c r="AK16" s="152"/>
      <c r="AL16" s="152"/>
      <c r="AM16" s="152"/>
      <c r="AN16" s="152"/>
      <c r="AO16" s="153"/>
      <c r="AP16" s="153"/>
      <c r="AQ16" s="153"/>
      <c r="AR16" s="153"/>
      <c r="AS16" s="153"/>
      <c r="AT16" s="153"/>
      <c r="AU16" s="153"/>
      <c r="AV16" s="154">
        <f t="shared" si="0"/>
        <v>0</v>
      </c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6"/>
      <c r="BH16" s="157"/>
      <c r="BI16" s="158"/>
      <c r="BJ16" s="158"/>
      <c r="BK16" s="158"/>
      <c r="BL16" s="158"/>
      <c r="BM16" s="158"/>
      <c r="BN16" s="158"/>
      <c r="BO16" s="158"/>
      <c r="BP16" s="158"/>
      <c r="BQ16" s="158"/>
      <c r="BR16" s="159"/>
      <c r="BT16" s="16"/>
      <c r="BV16" s="29">
        <f>IF(Q16="",0,VLOOKUP(Q16,身体介護を伴う移動支援・単一!$A$4:$O$24,4,0))</f>
        <v>0</v>
      </c>
      <c r="BW16" s="29">
        <f t="shared" ref="BW16:BW36" si="1">BV16*AO16</f>
        <v>0</v>
      </c>
    </row>
    <row r="17" spans="2:75" ht="18" customHeight="1" x14ac:dyDescent="0.15">
      <c r="B17" s="17"/>
      <c r="D17" s="118"/>
      <c r="E17" s="119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2"/>
      <c r="Q17" s="149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1"/>
      <c r="AH17" s="152">
        <f>IF(Q17="",0,VLOOKUP(Q17,身体介護を伴う移動支援・単一!$A$4:$O$24,$BZ$10,0))</f>
        <v>0</v>
      </c>
      <c r="AI17" s="152"/>
      <c r="AJ17" s="152"/>
      <c r="AK17" s="152"/>
      <c r="AL17" s="152"/>
      <c r="AM17" s="152"/>
      <c r="AN17" s="152"/>
      <c r="AO17" s="153"/>
      <c r="AP17" s="153"/>
      <c r="AQ17" s="153"/>
      <c r="AR17" s="153"/>
      <c r="AS17" s="153"/>
      <c r="AT17" s="153"/>
      <c r="AU17" s="153"/>
      <c r="AV17" s="154">
        <f t="shared" si="0"/>
        <v>0</v>
      </c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6"/>
      <c r="BH17" s="157"/>
      <c r="BI17" s="158"/>
      <c r="BJ17" s="158"/>
      <c r="BK17" s="158"/>
      <c r="BL17" s="158"/>
      <c r="BM17" s="158"/>
      <c r="BN17" s="158"/>
      <c r="BO17" s="158"/>
      <c r="BP17" s="158"/>
      <c r="BQ17" s="158"/>
      <c r="BR17" s="159"/>
      <c r="BT17" s="16"/>
      <c r="BV17" s="29">
        <f>IF(Q17="",0,VLOOKUP(Q17,身体介護を伴う移動支援・単一!$A$4:$O$24,4,0))</f>
        <v>0</v>
      </c>
      <c r="BW17" s="29">
        <f t="shared" si="1"/>
        <v>0</v>
      </c>
    </row>
    <row r="18" spans="2:75" ht="18" customHeight="1" x14ac:dyDescent="0.15">
      <c r="B18" s="17"/>
      <c r="D18" s="118"/>
      <c r="E18" s="119"/>
      <c r="F18" s="130"/>
      <c r="G18" s="131"/>
      <c r="H18" s="131"/>
      <c r="I18" s="131"/>
      <c r="J18" s="131"/>
      <c r="K18" s="131"/>
      <c r="L18" s="131"/>
      <c r="M18" s="131"/>
      <c r="N18" s="131"/>
      <c r="O18" s="131"/>
      <c r="P18" s="132"/>
      <c r="Q18" s="149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1"/>
      <c r="AH18" s="152">
        <f>IF(Q18="",0,VLOOKUP(Q18,身体介護を伴う移動支援・単一!$A$4:$O$24,$BZ$10,0))</f>
        <v>0</v>
      </c>
      <c r="AI18" s="152"/>
      <c r="AJ18" s="152"/>
      <c r="AK18" s="152"/>
      <c r="AL18" s="152"/>
      <c r="AM18" s="152"/>
      <c r="AN18" s="152"/>
      <c r="AO18" s="153"/>
      <c r="AP18" s="153"/>
      <c r="AQ18" s="153"/>
      <c r="AR18" s="153"/>
      <c r="AS18" s="153"/>
      <c r="AT18" s="153"/>
      <c r="AU18" s="153"/>
      <c r="AV18" s="154">
        <f t="shared" si="0"/>
        <v>0</v>
      </c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6"/>
      <c r="BH18" s="157"/>
      <c r="BI18" s="158"/>
      <c r="BJ18" s="158"/>
      <c r="BK18" s="158"/>
      <c r="BL18" s="158"/>
      <c r="BM18" s="158"/>
      <c r="BN18" s="158"/>
      <c r="BO18" s="158"/>
      <c r="BP18" s="158"/>
      <c r="BQ18" s="158"/>
      <c r="BR18" s="159"/>
      <c r="BT18" s="16"/>
      <c r="BV18" s="29">
        <f>IF(Q18="",0,VLOOKUP(Q18,身体介護を伴う移動支援・単一!$A$4:$O$24,4,0))</f>
        <v>0</v>
      </c>
      <c r="BW18" s="29">
        <f t="shared" si="1"/>
        <v>0</v>
      </c>
    </row>
    <row r="19" spans="2:75" ht="18" customHeight="1" x14ac:dyDescent="0.15">
      <c r="B19" s="17"/>
      <c r="D19" s="118"/>
      <c r="E19" s="119"/>
      <c r="F19" s="130"/>
      <c r="G19" s="131"/>
      <c r="H19" s="131"/>
      <c r="I19" s="131"/>
      <c r="J19" s="131"/>
      <c r="K19" s="131"/>
      <c r="L19" s="131"/>
      <c r="M19" s="131"/>
      <c r="N19" s="131"/>
      <c r="O19" s="131"/>
      <c r="P19" s="132"/>
      <c r="Q19" s="149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1"/>
      <c r="AH19" s="152">
        <f>IF(Q19="",0,VLOOKUP(Q19,身体介護を伴う移動支援・単一!$A$4:$O$24,$BZ$10,0))</f>
        <v>0</v>
      </c>
      <c r="AI19" s="152"/>
      <c r="AJ19" s="152"/>
      <c r="AK19" s="152"/>
      <c r="AL19" s="152"/>
      <c r="AM19" s="152"/>
      <c r="AN19" s="152"/>
      <c r="AO19" s="153"/>
      <c r="AP19" s="153"/>
      <c r="AQ19" s="153"/>
      <c r="AR19" s="153"/>
      <c r="AS19" s="153"/>
      <c r="AT19" s="153"/>
      <c r="AU19" s="153"/>
      <c r="AV19" s="154">
        <f t="shared" si="0"/>
        <v>0</v>
      </c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6"/>
      <c r="BH19" s="157"/>
      <c r="BI19" s="158"/>
      <c r="BJ19" s="158"/>
      <c r="BK19" s="158"/>
      <c r="BL19" s="158"/>
      <c r="BM19" s="158"/>
      <c r="BN19" s="158"/>
      <c r="BO19" s="158"/>
      <c r="BP19" s="158"/>
      <c r="BQ19" s="158"/>
      <c r="BR19" s="159"/>
      <c r="BT19" s="16"/>
      <c r="BV19" s="29">
        <f>IF(Q19="",0,VLOOKUP(Q19,身体介護を伴う移動支援・単一!$A$4:$O$24,4,0))</f>
        <v>0</v>
      </c>
      <c r="BW19" s="29">
        <f t="shared" si="1"/>
        <v>0</v>
      </c>
    </row>
    <row r="20" spans="2:75" ht="18" customHeight="1" x14ac:dyDescent="0.15">
      <c r="B20" s="17"/>
      <c r="D20" s="118"/>
      <c r="E20" s="119"/>
      <c r="F20" s="130"/>
      <c r="G20" s="131"/>
      <c r="H20" s="131"/>
      <c r="I20" s="131"/>
      <c r="J20" s="131"/>
      <c r="K20" s="131"/>
      <c r="L20" s="131"/>
      <c r="M20" s="131"/>
      <c r="N20" s="131"/>
      <c r="O20" s="131"/>
      <c r="P20" s="132"/>
      <c r="Q20" s="149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1"/>
      <c r="AH20" s="152">
        <f>IF(Q20="",0,VLOOKUP(Q20,身体介護を伴う移動支援・単一!$A$4:$O$24,$BZ$10,0))</f>
        <v>0</v>
      </c>
      <c r="AI20" s="152"/>
      <c r="AJ20" s="152"/>
      <c r="AK20" s="152"/>
      <c r="AL20" s="152"/>
      <c r="AM20" s="152"/>
      <c r="AN20" s="152"/>
      <c r="AO20" s="153"/>
      <c r="AP20" s="153"/>
      <c r="AQ20" s="153"/>
      <c r="AR20" s="153"/>
      <c r="AS20" s="153"/>
      <c r="AT20" s="153"/>
      <c r="AU20" s="153"/>
      <c r="AV20" s="154">
        <f t="shared" si="0"/>
        <v>0</v>
      </c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6"/>
      <c r="BH20" s="157"/>
      <c r="BI20" s="158"/>
      <c r="BJ20" s="158"/>
      <c r="BK20" s="158"/>
      <c r="BL20" s="158"/>
      <c r="BM20" s="158"/>
      <c r="BN20" s="158"/>
      <c r="BO20" s="158"/>
      <c r="BP20" s="158"/>
      <c r="BQ20" s="158"/>
      <c r="BR20" s="159"/>
      <c r="BT20" s="16"/>
      <c r="BV20" s="29">
        <f>IF(Q20="",0,VLOOKUP(Q20,身体介護を伴う移動支援・単一!$A$4:$O$24,4,0))</f>
        <v>0</v>
      </c>
      <c r="BW20" s="29">
        <f t="shared" si="1"/>
        <v>0</v>
      </c>
    </row>
    <row r="21" spans="2:75" ht="18" customHeight="1" x14ac:dyDescent="0.15">
      <c r="B21" s="17"/>
      <c r="D21" s="118"/>
      <c r="E21" s="119"/>
      <c r="F21" s="130"/>
      <c r="G21" s="131"/>
      <c r="H21" s="131"/>
      <c r="I21" s="131"/>
      <c r="J21" s="131"/>
      <c r="K21" s="131"/>
      <c r="L21" s="131"/>
      <c r="M21" s="131"/>
      <c r="N21" s="131"/>
      <c r="O21" s="131"/>
      <c r="P21" s="132"/>
      <c r="Q21" s="149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1"/>
      <c r="AH21" s="152">
        <f>IF(Q21="",0,VLOOKUP(Q21,身体介護を伴う移動支援・単一!$A$4:$O$24,$BZ$10,0))</f>
        <v>0</v>
      </c>
      <c r="AI21" s="152"/>
      <c r="AJ21" s="152"/>
      <c r="AK21" s="152"/>
      <c r="AL21" s="152"/>
      <c r="AM21" s="152"/>
      <c r="AN21" s="152"/>
      <c r="AO21" s="153"/>
      <c r="AP21" s="153"/>
      <c r="AQ21" s="153"/>
      <c r="AR21" s="153"/>
      <c r="AS21" s="153"/>
      <c r="AT21" s="153"/>
      <c r="AU21" s="153"/>
      <c r="AV21" s="154">
        <f t="shared" si="0"/>
        <v>0</v>
      </c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6"/>
      <c r="BH21" s="157"/>
      <c r="BI21" s="158"/>
      <c r="BJ21" s="158"/>
      <c r="BK21" s="158"/>
      <c r="BL21" s="158"/>
      <c r="BM21" s="158"/>
      <c r="BN21" s="158"/>
      <c r="BO21" s="158"/>
      <c r="BP21" s="158"/>
      <c r="BQ21" s="158"/>
      <c r="BR21" s="159"/>
      <c r="BT21" s="16"/>
      <c r="BV21" s="29">
        <f>IF(Q21="",0,VLOOKUP(Q21,身体介護を伴う移動支援・単一!$A$4:$O$24,4,0))</f>
        <v>0</v>
      </c>
      <c r="BW21" s="29">
        <f t="shared" si="1"/>
        <v>0</v>
      </c>
    </row>
    <row r="22" spans="2:75" ht="18" customHeight="1" x14ac:dyDescent="0.15">
      <c r="B22" s="17"/>
      <c r="D22" s="118"/>
      <c r="E22" s="119"/>
      <c r="F22" s="130"/>
      <c r="G22" s="131"/>
      <c r="H22" s="131"/>
      <c r="I22" s="131"/>
      <c r="J22" s="131"/>
      <c r="K22" s="131"/>
      <c r="L22" s="131"/>
      <c r="M22" s="131"/>
      <c r="N22" s="131"/>
      <c r="O22" s="131"/>
      <c r="P22" s="132"/>
      <c r="Q22" s="149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1"/>
      <c r="AH22" s="152">
        <f>IF(Q22="",0,VLOOKUP(Q22,身体介護を伴う移動支援・単一!$A$4:$O$24,$BZ$10,0))</f>
        <v>0</v>
      </c>
      <c r="AI22" s="152"/>
      <c r="AJ22" s="152"/>
      <c r="AK22" s="152"/>
      <c r="AL22" s="152"/>
      <c r="AM22" s="152"/>
      <c r="AN22" s="152"/>
      <c r="AO22" s="153"/>
      <c r="AP22" s="153"/>
      <c r="AQ22" s="153"/>
      <c r="AR22" s="153"/>
      <c r="AS22" s="153"/>
      <c r="AT22" s="153"/>
      <c r="AU22" s="153"/>
      <c r="AV22" s="154">
        <f t="shared" si="0"/>
        <v>0</v>
      </c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6"/>
      <c r="BH22" s="157"/>
      <c r="BI22" s="158"/>
      <c r="BJ22" s="158"/>
      <c r="BK22" s="158"/>
      <c r="BL22" s="158"/>
      <c r="BM22" s="158"/>
      <c r="BN22" s="158"/>
      <c r="BO22" s="158"/>
      <c r="BP22" s="158"/>
      <c r="BQ22" s="158"/>
      <c r="BR22" s="159"/>
      <c r="BT22" s="16"/>
      <c r="BV22" s="29">
        <f>IF(Q22="",0,VLOOKUP(Q22,身体介護を伴う移動支援・単一!$A$4:$O$24,4,0))</f>
        <v>0</v>
      </c>
      <c r="BW22" s="29">
        <f t="shared" si="1"/>
        <v>0</v>
      </c>
    </row>
    <row r="23" spans="2:75" ht="18" customHeight="1" x14ac:dyDescent="0.15">
      <c r="B23" s="17"/>
      <c r="D23" s="118"/>
      <c r="E23" s="119"/>
      <c r="F23" s="130"/>
      <c r="G23" s="131"/>
      <c r="H23" s="131"/>
      <c r="I23" s="131"/>
      <c r="J23" s="131"/>
      <c r="K23" s="131"/>
      <c r="L23" s="131"/>
      <c r="M23" s="131"/>
      <c r="N23" s="131"/>
      <c r="O23" s="131"/>
      <c r="P23" s="132"/>
      <c r="Q23" s="149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1"/>
      <c r="AH23" s="152">
        <f>IF(Q23="",0,VLOOKUP(Q23,身体介護を伴う移動支援・単一!$A$4:$O$24,$BZ$10,0))</f>
        <v>0</v>
      </c>
      <c r="AI23" s="152"/>
      <c r="AJ23" s="152"/>
      <c r="AK23" s="152"/>
      <c r="AL23" s="152"/>
      <c r="AM23" s="152"/>
      <c r="AN23" s="152"/>
      <c r="AO23" s="153"/>
      <c r="AP23" s="153"/>
      <c r="AQ23" s="153"/>
      <c r="AR23" s="153"/>
      <c r="AS23" s="153"/>
      <c r="AT23" s="153"/>
      <c r="AU23" s="153"/>
      <c r="AV23" s="152">
        <f t="shared" si="0"/>
        <v>0</v>
      </c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7"/>
      <c r="BI23" s="158"/>
      <c r="BJ23" s="158"/>
      <c r="BK23" s="158"/>
      <c r="BL23" s="158"/>
      <c r="BM23" s="158"/>
      <c r="BN23" s="158"/>
      <c r="BO23" s="158"/>
      <c r="BP23" s="158"/>
      <c r="BQ23" s="158"/>
      <c r="BR23" s="159"/>
      <c r="BT23" s="16"/>
      <c r="BV23" s="29">
        <f>IF(Q23="",0,VLOOKUP(Q23,身体介護を伴う移動支援・単一!$A$4:$O$24,4,0))</f>
        <v>0</v>
      </c>
      <c r="BW23" s="29">
        <f t="shared" si="1"/>
        <v>0</v>
      </c>
    </row>
    <row r="24" spans="2:75" ht="18" customHeight="1" x14ac:dyDescent="0.15">
      <c r="B24" s="17"/>
      <c r="D24" s="118"/>
      <c r="E24" s="119"/>
      <c r="F24" s="130"/>
      <c r="G24" s="131"/>
      <c r="H24" s="131"/>
      <c r="I24" s="131"/>
      <c r="J24" s="131"/>
      <c r="K24" s="131"/>
      <c r="L24" s="131"/>
      <c r="M24" s="131"/>
      <c r="N24" s="131"/>
      <c r="O24" s="131"/>
      <c r="P24" s="132"/>
      <c r="Q24" s="149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1"/>
      <c r="AH24" s="152">
        <f>IF(Q24="",0,VLOOKUP(Q24,身体介護を伴う移動支援・単一!$A$4:$O$24,$BZ$10,0))</f>
        <v>0</v>
      </c>
      <c r="AI24" s="152"/>
      <c r="AJ24" s="152"/>
      <c r="AK24" s="152"/>
      <c r="AL24" s="152"/>
      <c r="AM24" s="152"/>
      <c r="AN24" s="152"/>
      <c r="AO24" s="153"/>
      <c r="AP24" s="153"/>
      <c r="AQ24" s="153"/>
      <c r="AR24" s="153"/>
      <c r="AS24" s="153"/>
      <c r="AT24" s="153"/>
      <c r="AU24" s="153"/>
      <c r="AV24" s="152">
        <f t="shared" si="0"/>
        <v>0</v>
      </c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7"/>
      <c r="BI24" s="158"/>
      <c r="BJ24" s="158"/>
      <c r="BK24" s="158"/>
      <c r="BL24" s="158"/>
      <c r="BM24" s="158"/>
      <c r="BN24" s="158"/>
      <c r="BO24" s="158"/>
      <c r="BP24" s="158"/>
      <c r="BQ24" s="158"/>
      <c r="BR24" s="159"/>
      <c r="BT24" s="16"/>
      <c r="BV24" s="29">
        <f>IF(Q24="",0,VLOOKUP(Q24,身体介護を伴う移動支援・単一!$A$4:$O$24,4,0))</f>
        <v>0</v>
      </c>
      <c r="BW24" s="29">
        <f t="shared" si="1"/>
        <v>0</v>
      </c>
    </row>
    <row r="25" spans="2:75" ht="18" customHeight="1" x14ac:dyDescent="0.15">
      <c r="B25" s="17"/>
      <c r="D25" s="118"/>
      <c r="E25" s="119"/>
      <c r="F25" s="130"/>
      <c r="G25" s="131"/>
      <c r="H25" s="131"/>
      <c r="I25" s="131"/>
      <c r="J25" s="131"/>
      <c r="K25" s="131"/>
      <c r="L25" s="131"/>
      <c r="M25" s="131"/>
      <c r="N25" s="131"/>
      <c r="O25" s="131"/>
      <c r="P25" s="132"/>
      <c r="Q25" s="149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1"/>
      <c r="AH25" s="152">
        <f>IF(Q25="",0,VLOOKUP(Q25,身体介護を伴う移動支援・単一!$A$4:$O$24,$BZ$10,0))</f>
        <v>0</v>
      </c>
      <c r="AI25" s="152"/>
      <c r="AJ25" s="152"/>
      <c r="AK25" s="152"/>
      <c r="AL25" s="152"/>
      <c r="AM25" s="152"/>
      <c r="AN25" s="152"/>
      <c r="AO25" s="153"/>
      <c r="AP25" s="153"/>
      <c r="AQ25" s="153"/>
      <c r="AR25" s="153"/>
      <c r="AS25" s="153"/>
      <c r="AT25" s="153"/>
      <c r="AU25" s="153"/>
      <c r="AV25" s="152">
        <f t="shared" si="0"/>
        <v>0</v>
      </c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7"/>
      <c r="BI25" s="158"/>
      <c r="BJ25" s="158"/>
      <c r="BK25" s="158"/>
      <c r="BL25" s="158"/>
      <c r="BM25" s="158"/>
      <c r="BN25" s="158"/>
      <c r="BO25" s="158"/>
      <c r="BP25" s="158"/>
      <c r="BQ25" s="158"/>
      <c r="BR25" s="159"/>
      <c r="BT25" s="16"/>
      <c r="BV25" s="29">
        <f>IF(Q25="",0,VLOOKUP(Q25,身体介護を伴う移動支援・単一!$A$4:$O$24,4,0))</f>
        <v>0</v>
      </c>
      <c r="BW25" s="29">
        <f t="shared" si="1"/>
        <v>0</v>
      </c>
    </row>
    <row r="26" spans="2:75" ht="18" customHeight="1" x14ac:dyDescent="0.15">
      <c r="B26" s="17"/>
      <c r="D26" s="118"/>
      <c r="E26" s="119"/>
      <c r="F26" s="130"/>
      <c r="G26" s="131"/>
      <c r="H26" s="131"/>
      <c r="I26" s="131"/>
      <c r="J26" s="131"/>
      <c r="K26" s="131"/>
      <c r="L26" s="131"/>
      <c r="M26" s="131"/>
      <c r="N26" s="131"/>
      <c r="O26" s="131"/>
      <c r="P26" s="132"/>
      <c r="Q26" s="149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H26" s="152">
        <f>IF(Q26="",0,VLOOKUP(Q26,身体介護を伴う移動支援・単一!$A$4:$O$24,$BZ$10,0))</f>
        <v>0</v>
      </c>
      <c r="AI26" s="152"/>
      <c r="AJ26" s="152"/>
      <c r="AK26" s="152"/>
      <c r="AL26" s="152"/>
      <c r="AM26" s="152"/>
      <c r="AN26" s="152"/>
      <c r="AO26" s="153"/>
      <c r="AP26" s="153"/>
      <c r="AQ26" s="153"/>
      <c r="AR26" s="153"/>
      <c r="AS26" s="153"/>
      <c r="AT26" s="153"/>
      <c r="AU26" s="153"/>
      <c r="AV26" s="152">
        <f t="shared" si="0"/>
        <v>0</v>
      </c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7"/>
      <c r="BI26" s="158"/>
      <c r="BJ26" s="158"/>
      <c r="BK26" s="158"/>
      <c r="BL26" s="158"/>
      <c r="BM26" s="158"/>
      <c r="BN26" s="158"/>
      <c r="BO26" s="158"/>
      <c r="BP26" s="158"/>
      <c r="BQ26" s="158"/>
      <c r="BR26" s="159"/>
      <c r="BT26" s="16"/>
      <c r="BV26" s="29">
        <f>IF(Q26="",0,VLOOKUP(Q26,身体介護を伴う移動支援・単一!$A$4:$O$24,4,0))</f>
        <v>0</v>
      </c>
      <c r="BW26" s="29">
        <f t="shared" si="1"/>
        <v>0</v>
      </c>
    </row>
    <row r="27" spans="2:75" ht="18" customHeight="1" x14ac:dyDescent="0.15">
      <c r="B27" s="17"/>
      <c r="D27" s="118"/>
      <c r="E27" s="119"/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2"/>
      <c r="Q27" s="149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  <c r="AH27" s="152">
        <f>IF(Q27="",0,VLOOKUP(Q27,身体介護を伴う移動支援・単一!$A$4:$O$24,$BZ$10,0))</f>
        <v>0</v>
      </c>
      <c r="AI27" s="152"/>
      <c r="AJ27" s="152"/>
      <c r="AK27" s="152"/>
      <c r="AL27" s="152"/>
      <c r="AM27" s="152"/>
      <c r="AN27" s="152"/>
      <c r="AO27" s="153"/>
      <c r="AP27" s="153"/>
      <c r="AQ27" s="153"/>
      <c r="AR27" s="153"/>
      <c r="AS27" s="153"/>
      <c r="AT27" s="153"/>
      <c r="AU27" s="153"/>
      <c r="AV27" s="152">
        <f t="shared" si="0"/>
        <v>0</v>
      </c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7"/>
      <c r="BI27" s="158"/>
      <c r="BJ27" s="158"/>
      <c r="BK27" s="158"/>
      <c r="BL27" s="158"/>
      <c r="BM27" s="158"/>
      <c r="BN27" s="158"/>
      <c r="BO27" s="158"/>
      <c r="BP27" s="158"/>
      <c r="BQ27" s="158"/>
      <c r="BR27" s="159"/>
      <c r="BT27" s="16"/>
      <c r="BV27" s="29">
        <f>IF(Q27="",0,VLOOKUP(Q27,身体介護を伴う移動支援・単一!$A$4:$O$24,4,0))</f>
        <v>0</v>
      </c>
      <c r="BW27" s="29">
        <f t="shared" si="1"/>
        <v>0</v>
      </c>
    </row>
    <row r="28" spans="2:75" ht="18" customHeight="1" x14ac:dyDescent="0.15">
      <c r="B28" s="17"/>
      <c r="D28" s="118"/>
      <c r="E28" s="119"/>
      <c r="F28" s="130"/>
      <c r="G28" s="131"/>
      <c r="H28" s="131"/>
      <c r="I28" s="131"/>
      <c r="J28" s="131"/>
      <c r="K28" s="131"/>
      <c r="L28" s="131"/>
      <c r="M28" s="131"/>
      <c r="N28" s="131"/>
      <c r="O28" s="131"/>
      <c r="P28" s="132"/>
      <c r="Q28" s="149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  <c r="AH28" s="152">
        <f>IF(Q28="",0,VLOOKUP(Q28,身体介護を伴う移動支援・単一!$A$4:$O$24,$BZ$10,0))</f>
        <v>0</v>
      </c>
      <c r="AI28" s="152"/>
      <c r="AJ28" s="152"/>
      <c r="AK28" s="152"/>
      <c r="AL28" s="152"/>
      <c r="AM28" s="152"/>
      <c r="AN28" s="152"/>
      <c r="AO28" s="153"/>
      <c r="AP28" s="153"/>
      <c r="AQ28" s="153"/>
      <c r="AR28" s="153"/>
      <c r="AS28" s="153"/>
      <c r="AT28" s="153"/>
      <c r="AU28" s="153"/>
      <c r="AV28" s="152">
        <f t="shared" si="0"/>
        <v>0</v>
      </c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7"/>
      <c r="BI28" s="158"/>
      <c r="BJ28" s="158"/>
      <c r="BK28" s="158"/>
      <c r="BL28" s="158"/>
      <c r="BM28" s="158"/>
      <c r="BN28" s="158"/>
      <c r="BO28" s="158"/>
      <c r="BP28" s="158"/>
      <c r="BQ28" s="158"/>
      <c r="BR28" s="159"/>
      <c r="BT28" s="16"/>
      <c r="BV28" s="29">
        <f>IF(Q28="",0,VLOOKUP(Q28,身体介護を伴う移動支援・単一!$A$4:$O$24,4,0))</f>
        <v>0</v>
      </c>
      <c r="BW28" s="29">
        <f t="shared" si="1"/>
        <v>0</v>
      </c>
    </row>
    <row r="29" spans="2:75" ht="18" customHeight="1" x14ac:dyDescent="0.15">
      <c r="B29" s="17"/>
      <c r="D29" s="118"/>
      <c r="E29" s="119"/>
      <c r="F29" s="133"/>
      <c r="G29" s="134"/>
      <c r="H29" s="134"/>
      <c r="I29" s="134"/>
      <c r="J29" s="134"/>
      <c r="K29" s="134"/>
      <c r="L29" s="134"/>
      <c r="M29" s="134"/>
      <c r="N29" s="134"/>
      <c r="O29" s="134"/>
      <c r="P29" s="135"/>
      <c r="Q29" s="160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2"/>
      <c r="AH29" s="163">
        <f>IF(Q29="",0,VLOOKUP(Q29,身体介護を伴う移動支援・単一!$A$4:$O$24,$BZ$10,0))</f>
        <v>0</v>
      </c>
      <c r="AI29" s="163"/>
      <c r="AJ29" s="163"/>
      <c r="AK29" s="163"/>
      <c r="AL29" s="163"/>
      <c r="AM29" s="163"/>
      <c r="AN29" s="163"/>
      <c r="AO29" s="164"/>
      <c r="AP29" s="164"/>
      <c r="AQ29" s="164"/>
      <c r="AR29" s="164"/>
      <c r="AS29" s="164"/>
      <c r="AT29" s="164"/>
      <c r="AU29" s="164"/>
      <c r="AV29" s="165">
        <f t="shared" si="0"/>
        <v>0</v>
      </c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6"/>
      <c r="BI29" s="167"/>
      <c r="BJ29" s="167"/>
      <c r="BK29" s="167"/>
      <c r="BL29" s="167"/>
      <c r="BM29" s="167"/>
      <c r="BN29" s="167"/>
      <c r="BO29" s="167"/>
      <c r="BP29" s="167"/>
      <c r="BQ29" s="167"/>
      <c r="BR29" s="168"/>
      <c r="BT29" s="16"/>
      <c r="BV29" s="29">
        <f>IF(Q29="",0,VLOOKUP(Q29,身体介護を伴う移動支援・単一!$A$4:$O$24,4,0))</f>
        <v>0</v>
      </c>
      <c r="BW29" s="29">
        <f t="shared" si="1"/>
        <v>0</v>
      </c>
    </row>
    <row r="30" spans="2:75" ht="18" customHeight="1" x14ac:dyDescent="0.15">
      <c r="B30" s="17"/>
      <c r="D30" s="118"/>
      <c r="E30" s="119"/>
      <c r="F30" s="127" t="s">
        <v>635</v>
      </c>
      <c r="G30" s="128"/>
      <c r="H30" s="128"/>
      <c r="I30" s="128"/>
      <c r="J30" s="128"/>
      <c r="K30" s="128"/>
      <c r="L30" s="128"/>
      <c r="M30" s="128"/>
      <c r="N30" s="128"/>
      <c r="O30" s="128"/>
      <c r="P30" s="129"/>
      <c r="Q30" s="136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  <c r="AH30" s="139">
        <f>IF(Q30="",0,VLOOKUP(Q30,身体介護を伴う移動支援・単一!$A$25:$O$33,$BZ$10,0))</f>
        <v>0</v>
      </c>
      <c r="AI30" s="139"/>
      <c r="AJ30" s="139"/>
      <c r="AK30" s="139"/>
      <c r="AL30" s="139"/>
      <c r="AM30" s="139"/>
      <c r="AN30" s="139"/>
      <c r="AO30" s="176"/>
      <c r="AP30" s="176"/>
      <c r="AQ30" s="176"/>
      <c r="AR30" s="176"/>
      <c r="AS30" s="176"/>
      <c r="AT30" s="176"/>
      <c r="AU30" s="176"/>
      <c r="AV30" s="177">
        <f t="shared" si="0"/>
        <v>0</v>
      </c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46"/>
      <c r="BI30" s="147"/>
      <c r="BJ30" s="147"/>
      <c r="BK30" s="147"/>
      <c r="BL30" s="147"/>
      <c r="BM30" s="147"/>
      <c r="BN30" s="147"/>
      <c r="BO30" s="147"/>
      <c r="BP30" s="147"/>
      <c r="BQ30" s="147"/>
      <c r="BR30" s="148"/>
      <c r="BT30" s="16"/>
      <c r="BV30" s="29">
        <f>IF(Q30="",0,VLOOKUP(Q30,身体介護を伴う移動支援・単一!$A$25:$O$33,4,0))</f>
        <v>0</v>
      </c>
      <c r="BW30" s="29">
        <f t="shared" si="1"/>
        <v>0</v>
      </c>
    </row>
    <row r="31" spans="2:75" ht="18" customHeight="1" x14ac:dyDescent="0.15">
      <c r="B31" s="17"/>
      <c r="D31" s="118"/>
      <c r="E31" s="119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2"/>
      <c r="Q31" s="149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1"/>
      <c r="AH31" s="152">
        <f>IF(Q31="",0,VLOOKUP(Q31,身体介護を伴う移動支援・単一!$A$25:$O$33,$BZ$10,0))</f>
        <v>0</v>
      </c>
      <c r="AI31" s="152"/>
      <c r="AJ31" s="152"/>
      <c r="AK31" s="152"/>
      <c r="AL31" s="152"/>
      <c r="AM31" s="152"/>
      <c r="AN31" s="152"/>
      <c r="AO31" s="153"/>
      <c r="AP31" s="153"/>
      <c r="AQ31" s="153"/>
      <c r="AR31" s="153"/>
      <c r="AS31" s="153"/>
      <c r="AT31" s="153"/>
      <c r="AU31" s="153"/>
      <c r="AV31" s="152">
        <f t="shared" si="0"/>
        <v>0</v>
      </c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7"/>
      <c r="BI31" s="158"/>
      <c r="BJ31" s="158"/>
      <c r="BK31" s="158"/>
      <c r="BL31" s="158"/>
      <c r="BM31" s="158"/>
      <c r="BN31" s="158"/>
      <c r="BO31" s="158"/>
      <c r="BP31" s="158"/>
      <c r="BQ31" s="158"/>
      <c r="BR31" s="159"/>
      <c r="BT31" s="16"/>
      <c r="BV31" s="29">
        <f>IF(Q31="",0,VLOOKUP(Q31,身体介護を伴う移動支援・単一!$A$25:$O$33,4,0))</f>
        <v>0</v>
      </c>
      <c r="BW31" s="29">
        <f t="shared" si="1"/>
        <v>0</v>
      </c>
    </row>
    <row r="32" spans="2:75" ht="18" customHeight="1" x14ac:dyDescent="0.15">
      <c r="B32" s="17"/>
      <c r="D32" s="118"/>
      <c r="E32" s="119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2"/>
      <c r="Q32" s="149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1"/>
      <c r="AH32" s="152">
        <f>IF(Q32="",0,VLOOKUP(Q32,身体介護を伴う移動支援・単一!$A$25:$O$33,$BZ$10,0))</f>
        <v>0</v>
      </c>
      <c r="AI32" s="152"/>
      <c r="AJ32" s="152"/>
      <c r="AK32" s="152"/>
      <c r="AL32" s="152"/>
      <c r="AM32" s="152"/>
      <c r="AN32" s="152"/>
      <c r="AO32" s="153"/>
      <c r="AP32" s="153"/>
      <c r="AQ32" s="153"/>
      <c r="AR32" s="153"/>
      <c r="AS32" s="153"/>
      <c r="AT32" s="153"/>
      <c r="AU32" s="153"/>
      <c r="AV32" s="152">
        <f t="shared" si="0"/>
        <v>0</v>
      </c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7"/>
      <c r="BI32" s="158"/>
      <c r="BJ32" s="158"/>
      <c r="BK32" s="158"/>
      <c r="BL32" s="158"/>
      <c r="BM32" s="158"/>
      <c r="BN32" s="158"/>
      <c r="BO32" s="158"/>
      <c r="BP32" s="158"/>
      <c r="BQ32" s="158"/>
      <c r="BR32" s="159"/>
      <c r="BT32" s="16"/>
      <c r="BV32" s="29">
        <f>IF(Q32="",0,VLOOKUP(Q32,身体介護を伴う移動支援・単一!$A$25:$O$33,4,0))</f>
        <v>0</v>
      </c>
      <c r="BW32" s="29">
        <f t="shared" si="1"/>
        <v>0</v>
      </c>
    </row>
    <row r="33" spans="2:104" ht="18" customHeight="1" x14ac:dyDescent="0.15">
      <c r="B33" s="17"/>
      <c r="D33" s="118"/>
      <c r="E33" s="119"/>
      <c r="F33" s="130"/>
      <c r="G33" s="131"/>
      <c r="H33" s="131"/>
      <c r="I33" s="131"/>
      <c r="J33" s="131"/>
      <c r="K33" s="131"/>
      <c r="L33" s="131"/>
      <c r="M33" s="131"/>
      <c r="N33" s="131"/>
      <c r="O33" s="131"/>
      <c r="P33" s="132"/>
      <c r="Q33" s="149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1"/>
      <c r="AH33" s="152">
        <f>IF(Q33="",0,VLOOKUP(Q33,身体介護を伴う移動支援・単一!$A$25:$O$33,$BZ$10,0))</f>
        <v>0</v>
      </c>
      <c r="AI33" s="152"/>
      <c r="AJ33" s="152"/>
      <c r="AK33" s="152"/>
      <c r="AL33" s="152"/>
      <c r="AM33" s="152"/>
      <c r="AN33" s="152"/>
      <c r="AO33" s="153"/>
      <c r="AP33" s="153"/>
      <c r="AQ33" s="153"/>
      <c r="AR33" s="153"/>
      <c r="AS33" s="153"/>
      <c r="AT33" s="153"/>
      <c r="AU33" s="153"/>
      <c r="AV33" s="152">
        <f t="shared" si="0"/>
        <v>0</v>
      </c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7"/>
      <c r="BI33" s="158"/>
      <c r="BJ33" s="158"/>
      <c r="BK33" s="158"/>
      <c r="BL33" s="158"/>
      <c r="BM33" s="158"/>
      <c r="BN33" s="158"/>
      <c r="BO33" s="158"/>
      <c r="BP33" s="158"/>
      <c r="BQ33" s="158"/>
      <c r="BR33" s="159"/>
      <c r="BT33" s="16"/>
      <c r="BV33" s="29">
        <f>IF(Q33="",0,VLOOKUP(Q33,身体介護を伴う移動支援・単一!$A$25:$O$33,4,0))</f>
        <v>0</v>
      </c>
      <c r="BW33" s="29">
        <f t="shared" si="1"/>
        <v>0</v>
      </c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2:104" ht="18" customHeight="1" x14ac:dyDescent="0.15">
      <c r="B34" s="17"/>
      <c r="D34" s="118"/>
      <c r="E34" s="119"/>
      <c r="F34" s="133"/>
      <c r="G34" s="134"/>
      <c r="H34" s="134"/>
      <c r="I34" s="134"/>
      <c r="J34" s="134"/>
      <c r="K34" s="134"/>
      <c r="L34" s="134"/>
      <c r="M34" s="134"/>
      <c r="N34" s="134"/>
      <c r="O34" s="134"/>
      <c r="P34" s="135"/>
      <c r="Q34" s="160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  <c r="AH34" s="163">
        <f>IF(Q34="",0,VLOOKUP(Q34,身体介護を伴う移動支援・単一!$A$25:$O$33,$BZ$10,0))</f>
        <v>0</v>
      </c>
      <c r="AI34" s="163"/>
      <c r="AJ34" s="163"/>
      <c r="AK34" s="163"/>
      <c r="AL34" s="163"/>
      <c r="AM34" s="163"/>
      <c r="AN34" s="163"/>
      <c r="AO34" s="164"/>
      <c r="AP34" s="164"/>
      <c r="AQ34" s="164"/>
      <c r="AR34" s="164"/>
      <c r="AS34" s="164"/>
      <c r="AT34" s="164"/>
      <c r="AU34" s="164"/>
      <c r="AV34" s="165">
        <f t="shared" si="0"/>
        <v>0</v>
      </c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6"/>
      <c r="BI34" s="167"/>
      <c r="BJ34" s="167"/>
      <c r="BK34" s="167"/>
      <c r="BL34" s="167"/>
      <c r="BM34" s="167"/>
      <c r="BN34" s="167"/>
      <c r="BO34" s="167"/>
      <c r="BP34" s="167"/>
      <c r="BQ34" s="167"/>
      <c r="BR34" s="168"/>
      <c r="BT34" s="16"/>
      <c r="BV34" s="29">
        <f>IF(Q34="",0,VLOOKUP(Q34,身体介護を伴う移動支援・単一!$A$25:$O$33,4,0))</f>
        <v>0</v>
      </c>
      <c r="BW34" s="29">
        <f t="shared" si="1"/>
        <v>0</v>
      </c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2:104" ht="18" customHeight="1" x14ac:dyDescent="0.15">
      <c r="B35" s="17"/>
      <c r="D35" s="118"/>
      <c r="E35" s="119"/>
      <c r="F35" s="127" t="s">
        <v>636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169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1"/>
      <c r="AH35" s="139">
        <f>IF(Q35="",0,VLOOKUP(Q35,身体介護を伴う移動支援・単一!$A$34:$O$46,$BZ$10,0))</f>
        <v>0</v>
      </c>
      <c r="AI35" s="139"/>
      <c r="AJ35" s="139"/>
      <c r="AK35" s="139"/>
      <c r="AL35" s="139"/>
      <c r="AM35" s="139"/>
      <c r="AN35" s="139"/>
      <c r="AO35" s="172"/>
      <c r="AP35" s="172"/>
      <c r="AQ35" s="172"/>
      <c r="AR35" s="172"/>
      <c r="AS35" s="172"/>
      <c r="AT35" s="172"/>
      <c r="AU35" s="172"/>
      <c r="AV35" s="163">
        <f t="shared" si="0"/>
        <v>0</v>
      </c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73"/>
      <c r="BI35" s="174"/>
      <c r="BJ35" s="174"/>
      <c r="BK35" s="174"/>
      <c r="BL35" s="174"/>
      <c r="BM35" s="174"/>
      <c r="BN35" s="174"/>
      <c r="BO35" s="174"/>
      <c r="BP35" s="174"/>
      <c r="BQ35" s="174"/>
      <c r="BR35" s="175"/>
      <c r="BT35" s="16"/>
      <c r="BV35" s="29">
        <f>IF(Q35="",0,VLOOKUP(Q35,身体介護を伴う移動支援・単一!$A$34:$O$46,4,0))</f>
        <v>0</v>
      </c>
      <c r="BW35" s="29">
        <f t="shared" si="1"/>
        <v>0</v>
      </c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2:104" ht="18" customHeight="1" x14ac:dyDescent="0.15">
      <c r="B36" s="17"/>
      <c r="D36" s="118"/>
      <c r="E36" s="119"/>
      <c r="F36" s="133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60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2"/>
      <c r="AH36" s="165">
        <f>IF(Q36="",0,VLOOKUP(Q36,身体介護を伴う移動支援・単一!$A$34:$O$46,$BZ$10,0))</f>
        <v>0</v>
      </c>
      <c r="AI36" s="165"/>
      <c r="AJ36" s="165"/>
      <c r="AK36" s="165"/>
      <c r="AL36" s="165"/>
      <c r="AM36" s="165"/>
      <c r="AN36" s="165"/>
      <c r="AO36" s="164"/>
      <c r="AP36" s="164"/>
      <c r="AQ36" s="164"/>
      <c r="AR36" s="164"/>
      <c r="AS36" s="164"/>
      <c r="AT36" s="164"/>
      <c r="AU36" s="164"/>
      <c r="AV36" s="165">
        <f t="shared" si="0"/>
        <v>0</v>
      </c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6"/>
      <c r="BI36" s="167"/>
      <c r="BJ36" s="167"/>
      <c r="BK36" s="167"/>
      <c r="BL36" s="167"/>
      <c r="BM36" s="167"/>
      <c r="BN36" s="167"/>
      <c r="BO36" s="167"/>
      <c r="BP36" s="167"/>
      <c r="BQ36" s="167"/>
      <c r="BR36" s="168"/>
      <c r="BT36" s="16"/>
      <c r="BV36" s="29">
        <f>IF(Q36="",0,VLOOKUP(Q36,身体介護を伴う移動支援・単一!$A$34:$O$46,4,0))</f>
        <v>0</v>
      </c>
      <c r="BW36" s="29">
        <f t="shared" si="1"/>
        <v>0</v>
      </c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2:104" ht="18" customHeight="1" x14ac:dyDescent="0.15">
      <c r="B37" s="17"/>
      <c r="D37" s="118"/>
      <c r="E37" s="119"/>
      <c r="F37" s="127" t="s">
        <v>637</v>
      </c>
      <c r="G37" s="128"/>
      <c r="H37" s="128"/>
      <c r="I37" s="128"/>
      <c r="J37" s="128"/>
      <c r="K37" s="128"/>
      <c r="L37" s="128"/>
      <c r="M37" s="128"/>
      <c r="N37" s="128"/>
      <c r="O37" s="128"/>
      <c r="P37" s="129"/>
      <c r="Q37" s="169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1"/>
      <c r="AH37" s="163">
        <f>IF(Q37="",0,VLOOKUP(Q37,'身体介護を伴う移動支援・複合（深夜＆夜間早朝）'!$A$4:$T$69,$CA$10,0))</f>
        <v>0</v>
      </c>
      <c r="AI37" s="163"/>
      <c r="AJ37" s="163"/>
      <c r="AK37" s="163"/>
      <c r="AL37" s="163"/>
      <c r="AM37" s="163"/>
      <c r="AN37" s="163"/>
      <c r="AO37" s="172"/>
      <c r="AP37" s="172"/>
      <c r="AQ37" s="172"/>
      <c r="AR37" s="172"/>
      <c r="AS37" s="172"/>
      <c r="AT37" s="172"/>
      <c r="AU37" s="172"/>
      <c r="AV37" s="163">
        <f t="shared" si="0"/>
        <v>0</v>
      </c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73"/>
      <c r="BI37" s="174"/>
      <c r="BJ37" s="174"/>
      <c r="BK37" s="174"/>
      <c r="BL37" s="174"/>
      <c r="BM37" s="174"/>
      <c r="BN37" s="174"/>
      <c r="BO37" s="174"/>
      <c r="BP37" s="174"/>
      <c r="BQ37" s="174"/>
      <c r="BR37" s="175"/>
      <c r="BT37" s="16"/>
      <c r="BV37" s="30">
        <f>IF(Q37="",0,VLOOKUP(Q37,'身体介護を伴う移動支援・複合（深夜＆夜間早朝）'!$A$4:$T$69,7,0))</f>
        <v>0</v>
      </c>
      <c r="BW37" s="30">
        <f>BV37*AO37</f>
        <v>0</v>
      </c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2:104" ht="18" customHeight="1" x14ac:dyDescent="0.15">
      <c r="B38" s="17"/>
      <c r="D38" s="118"/>
      <c r="E38" s="119"/>
      <c r="F38" s="133"/>
      <c r="G38" s="134"/>
      <c r="H38" s="134"/>
      <c r="I38" s="134"/>
      <c r="J38" s="134"/>
      <c r="K38" s="134"/>
      <c r="L38" s="134"/>
      <c r="M38" s="134"/>
      <c r="N38" s="134"/>
      <c r="O38" s="134"/>
      <c r="P38" s="135"/>
      <c r="Q38" s="160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2"/>
      <c r="AH38" s="163">
        <f>IF(Q38="",0,VLOOKUP(Q38,'身体介護を伴う移動支援・複合（深夜＆夜間早朝）'!$A$4:$T$69,$CA$10,0))</f>
        <v>0</v>
      </c>
      <c r="AI38" s="163"/>
      <c r="AJ38" s="163"/>
      <c r="AK38" s="163"/>
      <c r="AL38" s="163"/>
      <c r="AM38" s="163"/>
      <c r="AN38" s="163"/>
      <c r="AO38" s="164"/>
      <c r="AP38" s="164"/>
      <c r="AQ38" s="164"/>
      <c r="AR38" s="164"/>
      <c r="AS38" s="164"/>
      <c r="AT38" s="164"/>
      <c r="AU38" s="164"/>
      <c r="AV38" s="165">
        <f t="shared" si="0"/>
        <v>0</v>
      </c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6"/>
      <c r="BI38" s="167"/>
      <c r="BJ38" s="167"/>
      <c r="BK38" s="167"/>
      <c r="BL38" s="167"/>
      <c r="BM38" s="167"/>
      <c r="BN38" s="167"/>
      <c r="BO38" s="167"/>
      <c r="BP38" s="167"/>
      <c r="BQ38" s="167"/>
      <c r="BR38" s="168"/>
      <c r="BT38" s="16"/>
      <c r="BV38" s="30">
        <f>IF(Q38="",0,VLOOKUP(Q38,'身体介護を伴う移動支援・複合（深夜＆夜間早朝）'!$A$4:$T$69,7,0))</f>
        <v>0</v>
      </c>
      <c r="BW38" s="30">
        <f>BV38*AO38</f>
        <v>0</v>
      </c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2:104" ht="18" customHeight="1" x14ac:dyDescent="0.15">
      <c r="B39" s="17"/>
      <c r="D39" s="118"/>
      <c r="E39" s="119"/>
      <c r="F39" s="127" t="s">
        <v>638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9"/>
      <c r="Q39" s="169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1"/>
      <c r="AH39" s="177">
        <f>IF(Q39="",0,VLOOKUP(Q39,'身体介護を伴う移動支援・複合（夜間早朝＆日中）'!$A$4:$T$108,$CA$10,0))</f>
        <v>0</v>
      </c>
      <c r="AI39" s="177"/>
      <c r="AJ39" s="177"/>
      <c r="AK39" s="177"/>
      <c r="AL39" s="177"/>
      <c r="AM39" s="177"/>
      <c r="AN39" s="177"/>
      <c r="AO39" s="172"/>
      <c r="AP39" s="172"/>
      <c r="AQ39" s="172"/>
      <c r="AR39" s="172"/>
      <c r="AS39" s="172"/>
      <c r="AT39" s="172"/>
      <c r="AU39" s="172"/>
      <c r="AV39" s="163">
        <f t="shared" si="0"/>
        <v>0</v>
      </c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73"/>
      <c r="BI39" s="174"/>
      <c r="BJ39" s="174"/>
      <c r="BK39" s="174"/>
      <c r="BL39" s="174"/>
      <c r="BM39" s="174"/>
      <c r="BN39" s="174"/>
      <c r="BO39" s="174"/>
      <c r="BP39" s="174"/>
      <c r="BQ39" s="174"/>
      <c r="BR39" s="175"/>
      <c r="BT39" s="16"/>
      <c r="BV39" s="30">
        <f>IF(Q39="",0,VLOOKUP(Q39,'身体介護を伴う移動支援・複合（夜間早朝＆日中）'!$A$4:$T$108,7,0))</f>
        <v>0</v>
      </c>
      <c r="BW39" s="30">
        <f>BV39*AO39</f>
        <v>0</v>
      </c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2:104" ht="18" customHeight="1" x14ac:dyDescent="0.15">
      <c r="B40" s="17"/>
      <c r="D40" s="118"/>
      <c r="E40" s="119"/>
      <c r="F40" s="133"/>
      <c r="G40" s="134"/>
      <c r="H40" s="134"/>
      <c r="I40" s="134"/>
      <c r="J40" s="134"/>
      <c r="K40" s="134"/>
      <c r="L40" s="134"/>
      <c r="M40" s="134"/>
      <c r="N40" s="134"/>
      <c r="O40" s="134"/>
      <c r="P40" s="135"/>
      <c r="Q40" s="160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2"/>
      <c r="AH40" s="178">
        <f>IF(Q40="",0,VLOOKUP(Q40,'身体介護を伴う移動支援・複合（夜間早朝＆日中）'!$A$4:$T$108,$CA$10,0))</f>
        <v>0</v>
      </c>
      <c r="AI40" s="179"/>
      <c r="AJ40" s="179"/>
      <c r="AK40" s="179"/>
      <c r="AL40" s="179"/>
      <c r="AM40" s="179"/>
      <c r="AN40" s="180"/>
      <c r="AO40" s="164"/>
      <c r="AP40" s="164"/>
      <c r="AQ40" s="164"/>
      <c r="AR40" s="164"/>
      <c r="AS40" s="164"/>
      <c r="AT40" s="164"/>
      <c r="AU40" s="164"/>
      <c r="AV40" s="165">
        <f t="shared" si="0"/>
        <v>0</v>
      </c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6"/>
      <c r="BI40" s="167"/>
      <c r="BJ40" s="167"/>
      <c r="BK40" s="167"/>
      <c r="BL40" s="167"/>
      <c r="BM40" s="167"/>
      <c r="BN40" s="167"/>
      <c r="BO40" s="167"/>
      <c r="BP40" s="167"/>
      <c r="BQ40" s="167"/>
      <c r="BR40" s="168"/>
      <c r="BT40" s="16"/>
      <c r="BV40" s="30">
        <f>IF(Q40="",0,VLOOKUP(Q40,'身体介護を伴う移動支援・複合（夜間早朝＆日中）'!$A$4:$T$108,7,0))</f>
        <v>0</v>
      </c>
      <c r="BW40" s="30">
        <f>BV40*AO40</f>
        <v>0</v>
      </c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2:104" ht="18" customHeight="1" x14ac:dyDescent="0.15">
      <c r="B41" s="17"/>
      <c r="D41" s="118"/>
      <c r="E41" s="119"/>
      <c r="F41" s="127" t="s">
        <v>639</v>
      </c>
      <c r="G41" s="128"/>
      <c r="H41" s="128"/>
      <c r="I41" s="128"/>
      <c r="J41" s="128"/>
      <c r="K41" s="128"/>
      <c r="L41" s="128"/>
      <c r="M41" s="128"/>
      <c r="N41" s="128"/>
      <c r="O41" s="128"/>
      <c r="P41" s="129"/>
      <c r="Q41" s="169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1"/>
      <c r="AH41" s="177">
        <f>IF(Q41="",0,VLOOKUP(Q41,'身体介護を伴う移動支援・複合（日中＆夜間早朝）'!$A$4:$T$192,$CA$10,0))</f>
        <v>0</v>
      </c>
      <c r="AI41" s="177"/>
      <c r="AJ41" s="177"/>
      <c r="AK41" s="177"/>
      <c r="AL41" s="177"/>
      <c r="AM41" s="177"/>
      <c r="AN41" s="177"/>
      <c r="AO41" s="172"/>
      <c r="AP41" s="172"/>
      <c r="AQ41" s="172"/>
      <c r="AR41" s="172"/>
      <c r="AS41" s="172"/>
      <c r="AT41" s="172"/>
      <c r="AU41" s="172"/>
      <c r="AV41" s="163">
        <f t="shared" si="0"/>
        <v>0</v>
      </c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73"/>
      <c r="BI41" s="174"/>
      <c r="BJ41" s="174"/>
      <c r="BK41" s="174"/>
      <c r="BL41" s="174"/>
      <c r="BM41" s="174"/>
      <c r="BN41" s="174"/>
      <c r="BO41" s="174"/>
      <c r="BP41" s="174"/>
      <c r="BQ41" s="174"/>
      <c r="BR41" s="175"/>
      <c r="BT41" s="16"/>
      <c r="BV41" s="30">
        <f>IF(Q41="",0,VLOOKUP(Q41,'身体介護を伴う移動支援・複合（日中＆夜間早朝）'!$A$4:$T$192,7,0))</f>
        <v>0</v>
      </c>
      <c r="BW41" s="30">
        <f>BV41*AO41</f>
        <v>0</v>
      </c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2:104" ht="18" customHeight="1" x14ac:dyDescent="0.15">
      <c r="B42" s="17"/>
      <c r="D42" s="118"/>
      <c r="E42" s="119"/>
      <c r="F42" s="130"/>
      <c r="G42" s="131"/>
      <c r="H42" s="131"/>
      <c r="I42" s="131"/>
      <c r="J42" s="131"/>
      <c r="K42" s="131"/>
      <c r="L42" s="131"/>
      <c r="M42" s="131"/>
      <c r="N42" s="131"/>
      <c r="O42" s="131"/>
      <c r="P42" s="132"/>
      <c r="Q42" s="149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1"/>
      <c r="AH42" s="163">
        <f>IF(Q42="",0,VLOOKUP(Q42,'身体介護を伴う移動支援・複合（日中＆夜間早朝）'!$A$4:$T$192,$CA$10,0))</f>
        <v>0</v>
      </c>
      <c r="AI42" s="163"/>
      <c r="AJ42" s="163"/>
      <c r="AK42" s="163"/>
      <c r="AL42" s="163"/>
      <c r="AM42" s="163"/>
      <c r="AN42" s="163"/>
      <c r="AO42" s="153"/>
      <c r="AP42" s="153"/>
      <c r="AQ42" s="153"/>
      <c r="AR42" s="153"/>
      <c r="AS42" s="153"/>
      <c r="AT42" s="153"/>
      <c r="AU42" s="153"/>
      <c r="AV42" s="152">
        <f t="shared" si="0"/>
        <v>0</v>
      </c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7"/>
      <c r="BI42" s="158"/>
      <c r="BJ42" s="158"/>
      <c r="BK42" s="158"/>
      <c r="BL42" s="158"/>
      <c r="BM42" s="158"/>
      <c r="BN42" s="158"/>
      <c r="BO42" s="158"/>
      <c r="BP42" s="158"/>
      <c r="BQ42" s="158"/>
      <c r="BR42" s="159"/>
      <c r="BT42" s="16"/>
      <c r="BV42" s="30">
        <f>IF(Q42="",0,VLOOKUP(Q42,'身体介護を伴う移動支援・複合（日中＆夜間早朝）'!$A$4:$T$192,7,0))</f>
        <v>0</v>
      </c>
      <c r="BW42" s="30">
        <f t="shared" ref="BW42:BW50" si="2">BV42*AO42</f>
        <v>0</v>
      </c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2:104" ht="18" customHeight="1" x14ac:dyDescent="0.15">
      <c r="B43" s="17"/>
      <c r="D43" s="118"/>
      <c r="E43" s="119"/>
      <c r="F43" s="130"/>
      <c r="G43" s="131"/>
      <c r="H43" s="131"/>
      <c r="I43" s="131"/>
      <c r="J43" s="131"/>
      <c r="K43" s="131"/>
      <c r="L43" s="131"/>
      <c r="M43" s="131"/>
      <c r="N43" s="131"/>
      <c r="O43" s="131"/>
      <c r="P43" s="132"/>
      <c r="Q43" s="149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1"/>
      <c r="AH43" s="163">
        <f>IF(Q43="",0,VLOOKUP(Q43,'身体介護を伴う移動支援・複合（日中＆夜間早朝）'!$A$4:$T$192,$CA$10,0))</f>
        <v>0</v>
      </c>
      <c r="AI43" s="163"/>
      <c r="AJ43" s="163"/>
      <c r="AK43" s="163"/>
      <c r="AL43" s="163"/>
      <c r="AM43" s="163"/>
      <c r="AN43" s="163"/>
      <c r="AO43" s="153"/>
      <c r="AP43" s="153"/>
      <c r="AQ43" s="153"/>
      <c r="AR43" s="153"/>
      <c r="AS43" s="153"/>
      <c r="AT43" s="153"/>
      <c r="AU43" s="153"/>
      <c r="AV43" s="152">
        <f t="shared" si="0"/>
        <v>0</v>
      </c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7"/>
      <c r="BI43" s="158"/>
      <c r="BJ43" s="158"/>
      <c r="BK43" s="158"/>
      <c r="BL43" s="158"/>
      <c r="BM43" s="158"/>
      <c r="BN43" s="158"/>
      <c r="BO43" s="158"/>
      <c r="BP43" s="158"/>
      <c r="BQ43" s="158"/>
      <c r="BR43" s="159"/>
      <c r="BT43" s="16"/>
      <c r="BV43" s="30">
        <f>IF(Q43="",0,VLOOKUP(Q43,'身体介護を伴う移動支援・複合（日中＆夜間早朝）'!$A$4:$T$192,7,0))</f>
        <v>0</v>
      </c>
      <c r="BW43" s="30">
        <f t="shared" si="2"/>
        <v>0</v>
      </c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2:104" ht="18" customHeight="1" x14ac:dyDescent="0.15">
      <c r="B44" s="17"/>
      <c r="D44" s="118"/>
      <c r="E44" s="119"/>
      <c r="F44" s="130"/>
      <c r="G44" s="131"/>
      <c r="H44" s="131"/>
      <c r="I44" s="131"/>
      <c r="J44" s="131"/>
      <c r="K44" s="131"/>
      <c r="L44" s="131"/>
      <c r="M44" s="131"/>
      <c r="N44" s="131"/>
      <c r="O44" s="131"/>
      <c r="P44" s="132"/>
      <c r="Q44" s="149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1"/>
      <c r="AH44" s="163">
        <f>IF(Q44="",0,VLOOKUP(Q44,'身体介護を伴う移動支援・複合（日中＆夜間早朝）'!$A$4:$T$192,$CA$10,0))</f>
        <v>0</v>
      </c>
      <c r="AI44" s="163"/>
      <c r="AJ44" s="163"/>
      <c r="AK44" s="163"/>
      <c r="AL44" s="163"/>
      <c r="AM44" s="163"/>
      <c r="AN44" s="163"/>
      <c r="AO44" s="153"/>
      <c r="AP44" s="153"/>
      <c r="AQ44" s="153"/>
      <c r="AR44" s="153"/>
      <c r="AS44" s="153"/>
      <c r="AT44" s="153"/>
      <c r="AU44" s="153"/>
      <c r="AV44" s="152">
        <f t="shared" si="0"/>
        <v>0</v>
      </c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7"/>
      <c r="BI44" s="158"/>
      <c r="BJ44" s="158"/>
      <c r="BK44" s="158"/>
      <c r="BL44" s="158"/>
      <c r="BM44" s="158"/>
      <c r="BN44" s="158"/>
      <c r="BO44" s="158"/>
      <c r="BP44" s="158"/>
      <c r="BQ44" s="158"/>
      <c r="BR44" s="159"/>
      <c r="BT44" s="16"/>
      <c r="BV44" s="30">
        <f>IF(Q44="",0,VLOOKUP(Q44,'身体介護を伴う移動支援・複合（日中＆夜間早朝）'!$A$4:$T$192,7,0))</f>
        <v>0</v>
      </c>
      <c r="BW44" s="30">
        <f t="shared" si="2"/>
        <v>0</v>
      </c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2:104" ht="18" customHeight="1" x14ac:dyDescent="0.15">
      <c r="B45" s="17"/>
      <c r="D45" s="118"/>
      <c r="E45" s="119"/>
      <c r="F45" s="130"/>
      <c r="G45" s="131"/>
      <c r="H45" s="131"/>
      <c r="I45" s="131"/>
      <c r="J45" s="131"/>
      <c r="K45" s="131"/>
      <c r="L45" s="131"/>
      <c r="M45" s="131"/>
      <c r="N45" s="131"/>
      <c r="O45" s="131"/>
      <c r="P45" s="132"/>
      <c r="Q45" s="149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1"/>
      <c r="AH45" s="163">
        <f>IF(Q45="",0,VLOOKUP(Q45,'身体介護を伴う移動支援・複合（日中＆夜間早朝）'!$A$4:$T$192,$CA$10,0))</f>
        <v>0</v>
      </c>
      <c r="AI45" s="163"/>
      <c r="AJ45" s="163"/>
      <c r="AK45" s="163"/>
      <c r="AL45" s="163"/>
      <c r="AM45" s="163"/>
      <c r="AN45" s="163"/>
      <c r="AO45" s="153"/>
      <c r="AP45" s="153"/>
      <c r="AQ45" s="153"/>
      <c r="AR45" s="153"/>
      <c r="AS45" s="153"/>
      <c r="AT45" s="153"/>
      <c r="AU45" s="153"/>
      <c r="AV45" s="152">
        <f t="shared" si="0"/>
        <v>0</v>
      </c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7"/>
      <c r="BI45" s="158"/>
      <c r="BJ45" s="158"/>
      <c r="BK45" s="158"/>
      <c r="BL45" s="158"/>
      <c r="BM45" s="158"/>
      <c r="BN45" s="158"/>
      <c r="BO45" s="158"/>
      <c r="BP45" s="158"/>
      <c r="BQ45" s="158"/>
      <c r="BR45" s="159"/>
      <c r="BT45" s="16"/>
      <c r="BV45" s="30">
        <f>IF(Q45="",0,VLOOKUP(Q45,'身体介護を伴う移動支援・複合（日中＆夜間早朝）'!$A$4:$T$192,7,0))</f>
        <v>0</v>
      </c>
      <c r="BW45" s="30">
        <f t="shared" si="2"/>
        <v>0</v>
      </c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2:104" ht="18" customHeight="1" x14ac:dyDescent="0.15">
      <c r="B46" s="17"/>
      <c r="D46" s="118"/>
      <c r="E46" s="119"/>
      <c r="F46" s="130"/>
      <c r="G46" s="131"/>
      <c r="H46" s="131"/>
      <c r="I46" s="131"/>
      <c r="J46" s="131"/>
      <c r="K46" s="131"/>
      <c r="L46" s="131"/>
      <c r="M46" s="131"/>
      <c r="N46" s="131"/>
      <c r="O46" s="131"/>
      <c r="P46" s="132"/>
      <c r="Q46" s="149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1"/>
      <c r="AH46" s="163">
        <f>IF(Q46="",0,VLOOKUP(Q46,'身体介護を伴う移動支援・複合（日中＆夜間早朝）'!$A$4:$T$192,$CA$10,0))</f>
        <v>0</v>
      </c>
      <c r="AI46" s="163"/>
      <c r="AJ46" s="163"/>
      <c r="AK46" s="163"/>
      <c r="AL46" s="163"/>
      <c r="AM46" s="163"/>
      <c r="AN46" s="163"/>
      <c r="AO46" s="153"/>
      <c r="AP46" s="153"/>
      <c r="AQ46" s="153"/>
      <c r="AR46" s="153"/>
      <c r="AS46" s="153"/>
      <c r="AT46" s="153"/>
      <c r="AU46" s="153"/>
      <c r="AV46" s="152">
        <f t="shared" si="0"/>
        <v>0</v>
      </c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7"/>
      <c r="BI46" s="158"/>
      <c r="BJ46" s="158"/>
      <c r="BK46" s="158"/>
      <c r="BL46" s="158"/>
      <c r="BM46" s="158"/>
      <c r="BN46" s="158"/>
      <c r="BO46" s="158"/>
      <c r="BP46" s="158"/>
      <c r="BQ46" s="158"/>
      <c r="BR46" s="159"/>
      <c r="BT46" s="16"/>
      <c r="BV46" s="30">
        <f>IF(Q46="",0,VLOOKUP(Q46,'身体介護を伴う移動支援・複合（日中＆夜間早朝）'!$A$4:$T$192,7,0))</f>
        <v>0</v>
      </c>
      <c r="BW46" s="30">
        <f t="shared" si="2"/>
        <v>0</v>
      </c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2:104" ht="18" customHeight="1" x14ac:dyDescent="0.15">
      <c r="B47" s="17"/>
      <c r="D47" s="118"/>
      <c r="E47" s="119"/>
      <c r="F47" s="130"/>
      <c r="G47" s="131"/>
      <c r="H47" s="131"/>
      <c r="I47" s="131"/>
      <c r="J47" s="131"/>
      <c r="K47" s="131"/>
      <c r="L47" s="131"/>
      <c r="M47" s="131"/>
      <c r="N47" s="131"/>
      <c r="O47" s="131"/>
      <c r="P47" s="132"/>
      <c r="Q47" s="149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1"/>
      <c r="AH47" s="163">
        <f>IF(Q47="",0,VLOOKUP(Q47,'身体介護を伴う移動支援・複合（日中＆夜間早朝）'!$A$4:$T$192,$CA$10,0))</f>
        <v>0</v>
      </c>
      <c r="AI47" s="163"/>
      <c r="AJ47" s="163"/>
      <c r="AK47" s="163"/>
      <c r="AL47" s="163"/>
      <c r="AM47" s="163"/>
      <c r="AN47" s="163"/>
      <c r="AO47" s="153"/>
      <c r="AP47" s="153"/>
      <c r="AQ47" s="153"/>
      <c r="AR47" s="153"/>
      <c r="AS47" s="153"/>
      <c r="AT47" s="153"/>
      <c r="AU47" s="153"/>
      <c r="AV47" s="152">
        <f t="shared" si="0"/>
        <v>0</v>
      </c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7"/>
      <c r="BI47" s="158"/>
      <c r="BJ47" s="158"/>
      <c r="BK47" s="158"/>
      <c r="BL47" s="158"/>
      <c r="BM47" s="158"/>
      <c r="BN47" s="158"/>
      <c r="BO47" s="158"/>
      <c r="BP47" s="158"/>
      <c r="BQ47" s="158"/>
      <c r="BR47" s="159"/>
      <c r="BT47" s="16"/>
      <c r="BV47" s="30">
        <f>IF(Q47="",0,VLOOKUP(Q47,'身体介護を伴う移動支援・複合（日中＆夜間早朝）'!$A$4:$T$192,7,0))</f>
        <v>0</v>
      </c>
      <c r="BW47" s="30">
        <f t="shared" si="2"/>
        <v>0</v>
      </c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2:104" ht="18" customHeight="1" x14ac:dyDescent="0.15">
      <c r="B48" s="17"/>
      <c r="D48" s="118"/>
      <c r="E48" s="119"/>
      <c r="F48" s="130"/>
      <c r="G48" s="131"/>
      <c r="H48" s="131"/>
      <c r="I48" s="131"/>
      <c r="J48" s="131"/>
      <c r="K48" s="131"/>
      <c r="L48" s="131"/>
      <c r="M48" s="131"/>
      <c r="N48" s="131"/>
      <c r="O48" s="131"/>
      <c r="P48" s="132"/>
      <c r="Q48" s="149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1"/>
      <c r="AH48" s="163">
        <f>IF(Q48="",0,VLOOKUP(Q48,'身体介護を伴う移動支援・複合（日中＆夜間早朝）'!$A$4:$T$192,$CA$10,0))</f>
        <v>0</v>
      </c>
      <c r="AI48" s="163"/>
      <c r="AJ48" s="163"/>
      <c r="AK48" s="163"/>
      <c r="AL48" s="163"/>
      <c r="AM48" s="163"/>
      <c r="AN48" s="163"/>
      <c r="AO48" s="153"/>
      <c r="AP48" s="153"/>
      <c r="AQ48" s="153"/>
      <c r="AR48" s="153"/>
      <c r="AS48" s="153"/>
      <c r="AT48" s="153"/>
      <c r="AU48" s="153"/>
      <c r="AV48" s="152">
        <f t="shared" si="0"/>
        <v>0</v>
      </c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7"/>
      <c r="BI48" s="158"/>
      <c r="BJ48" s="158"/>
      <c r="BK48" s="158"/>
      <c r="BL48" s="158"/>
      <c r="BM48" s="158"/>
      <c r="BN48" s="158"/>
      <c r="BO48" s="158"/>
      <c r="BP48" s="158"/>
      <c r="BQ48" s="158"/>
      <c r="BR48" s="159"/>
      <c r="BT48" s="16"/>
      <c r="BV48" s="30">
        <f>IF(Q48="",0,VLOOKUP(Q48,'身体介護を伴う移動支援・複合（日中＆夜間早朝）'!$A$4:$T$192,7,0))</f>
        <v>0</v>
      </c>
      <c r="BW48" s="30">
        <f t="shared" si="2"/>
        <v>0</v>
      </c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2:104" ht="18" customHeight="1" x14ac:dyDescent="0.15">
      <c r="B49" s="17"/>
      <c r="D49" s="118"/>
      <c r="E49" s="119"/>
      <c r="F49" s="130"/>
      <c r="G49" s="131"/>
      <c r="H49" s="131"/>
      <c r="I49" s="131"/>
      <c r="J49" s="131"/>
      <c r="K49" s="131"/>
      <c r="L49" s="131"/>
      <c r="M49" s="131"/>
      <c r="N49" s="131"/>
      <c r="O49" s="131"/>
      <c r="P49" s="132"/>
      <c r="Q49" s="149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1"/>
      <c r="AH49" s="163">
        <f>IF(Q49="",0,VLOOKUP(Q49,'身体介護を伴う移動支援・複合（日中＆夜間早朝）'!$A$4:$T$192,$CA$10,0))</f>
        <v>0</v>
      </c>
      <c r="AI49" s="163"/>
      <c r="AJ49" s="163"/>
      <c r="AK49" s="163"/>
      <c r="AL49" s="163"/>
      <c r="AM49" s="163"/>
      <c r="AN49" s="163"/>
      <c r="AO49" s="153"/>
      <c r="AP49" s="153"/>
      <c r="AQ49" s="153"/>
      <c r="AR49" s="153"/>
      <c r="AS49" s="153"/>
      <c r="AT49" s="153"/>
      <c r="AU49" s="153"/>
      <c r="AV49" s="152">
        <f t="shared" si="0"/>
        <v>0</v>
      </c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7"/>
      <c r="BI49" s="158"/>
      <c r="BJ49" s="158"/>
      <c r="BK49" s="158"/>
      <c r="BL49" s="158"/>
      <c r="BM49" s="158"/>
      <c r="BN49" s="158"/>
      <c r="BO49" s="158"/>
      <c r="BP49" s="158"/>
      <c r="BQ49" s="158"/>
      <c r="BR49" s="159"/>
      <c r="BT49" s="16"/>
      <c r="BV49" s="30">
        <f>IF(Q49="",0,VLOOKUP(Q49,'身体介護を伴う移動支援・複合（日中＆夜間早朝）'!$A$4:$T$192,7,0))</f>
        <v>0</v>
      </c>
      <c r="BW49" s="30">
        <f t="shared" si="2"/>
        <v>0</v>
      </c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2:104" ht="18" customHeight="1" x14ac:dyDescent="0.15">
      <c r="B50" s="17"/>
      <c r="D50" s="118"/>
      <c r="E50" s="119"/>
      <c r="F50" s="133"/>
      <c r="G50" s="134"/>
      <c r="H50" s="134"/>
      <c r="I50" s="134"/>
      <c r="J50" s="134"/>
      <c r="K50" s="134"/>
      <c r="L50" s="134"/>
      <c r="M50" s="134"/>
      <c r="N50" s="134"/>
      <c r="O50" s="134"/>
      <c r="P50" s="135"/>
      <c r="Q50" s="160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2"/>
      <c r="AH50" s="184">
        <f>IF(Q50="",0,VLOOKUP(Q50,'身体介護を伴う移動支援・複合（日中＆夜間早朝）'!$A$4:$T$192,$CA$10,0))</f>
        <v>0</v>
      </c>
      <c r="AI50" s="184"/>
      <c r="AJ50" s="184"/>
      <c r="AK50" s="184"/>
      <c r="AL50" s="184"/>
      <c r="AM50" s="184"/>
      <c r="AN50" s="184"/>
      <c r="AO50" s="164"/>
      <c r="AP50" s="164"/>
      <c r="AQ50" s="164"/>
      <c r="AR50" s="164"/>
      <c r="AS50" s="164"/>
      <c r="AT50" s="164"/>
      <c r="AU50" s="164"/>
      <c r="AV50" s="165">
        <f t="shared" si="0"/>
        <v>0</v>
      </c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6"/>
      <c r="BI50" s="167"/>
      <c r="BJ50" s="167"/>
      <c r="BK50" s="167"/>
      <c r="BL50" s="167"/>
      <c r="BM50" s="167"/>
      <c r="BN50" s="167"/>
      <c r="BO50" s="167"/>
      <c r="BP50" s="167"/>
      <c r="BQ50" s="167"/>
      <c r="BR50" s="168"/>
      <c r="BT50" s="16"/>
      <c r="BV50" s="30">
        <f>IF(Q50="",0,VLOOKUP(Q50,'身体介護を伴う移動支援・複合（日中＆夜間早朝）'!$A$4:$T$192,7,0))</f>
        <v>0</v>
      </c>
      <c r="BW50" s="30">
        <f t="shared" si="2"/>
        <v>0</v>
      </c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2:104" ht="18" customHeight="1" x14ac:dyDescent="0.15">
      <c r="B51" s="17"/>
      <c r="D51" s="118"/>
      <c r="E51" s="119"/>
      <c r="F51" s="127" t="s">
        <v>640</v>
      </c>
      <c r="G51" s="128"/>
      <c r="H51" s="128"/>
      <c r="I51" s="128"/>
      <c r="J51" s="128"/>
      <c r="K51" s="128"/>
      <c r="L51" s="128"/>
      <c r="M51" s="128"/>
      <c r="N51" s="128"/>
      <c r="O51" s="128"/>
      <c r="P51" s="129"/>
      <c r="Q51" s="169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1"/>
      <c r="AH51" s="143">
        <f>IF(Q51="",0,VLOOKUP(Q51,'身体介護を伴う移動支援・複合（夜間早朝＆深夜）'!$A$4:$T$48,$CA$10,0))</f>
        <v>0</v>
      </c>
      <c r="AI51" s="144"/>
      <c r="AJ51" s="144"/>
      <c r="AK51" s="144"/>
      <c r="AL51" s="144"/>
      <c r="AM51" s="144"/>
      <c r="AN51" s="145"/>
      <c r="AO51" s="188"/>
      <c r="AP51" s="189"/>
      <c r="AQ51" s="189"/>
      <c r="AR51" s="189"/>
      <c r="AS51" s="189"/>
      <c r="AT51" s="189"/>
      <c r="AU51" s="190"/>
      <c r="AV51" s="191">
        <f t="shared" si="0"/>
        <v>0</v>
      </c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3"/>
      <c r="BH51" s="173"/>
      <c r="BI51" s="174"/>
      <c r="BJ51" s="174"/>
      <c r="BK51" s="174"/>
      <c r="BL51" s="174"/>
      <c r="BM51" s="174"/>
      <c r="BN51" s="174"/>
      <c r="BO51" s="174"/>
      <c r="BP51" s="174"/>
      <c r="BQ51" s="174"/>
      <c r="BR51" s="175"/>
      <c r="BT51" s="16"/>
      <c r="BV51" s="30">
        <f>IF(Q51="",0,VLOOKUP(Q51,'身体介護を伴う移動支援・複合（夜間早朝＆深夜）'!$A$4:$T$48,7,0))</f>
        <v>0</v>
      </c>
      <c r="BW51" s="30">
        <f t="shared" ref="BW51:BW56" si="3">BV51*AO51</f>
        <v>0</v>
      </c>
    </row>
    <row r="52" spans="2:104" ht="18" customHeight="1" x14ac:dyDescent="0.15">
      <c r="B52" s="17"/>
      <c r="D52" s="118"/>
      <c r="E52" s="119"/>
      <c r="F52" s="133"/>
      <c r="G52" s="134"/>
      <c r="H52" s="134"/>
      <c r="I52" s="134"/>
      <c r="J52" s="134"/>
      <c r="K52" s="134"/>
      <c r="L52" s="134"/>
      <c r="M52" s="134"/>
      <c r="N52" s="134"/>
      <c r="O52" s="134"/>
      <c r="P52" s="135"/>
      <c r="Q52" s="225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7"/>
      <c r="AH52" s="228">
        <f>IF(Q52="",0,VLOOKUP(Q52,'身体介護を伴う移動支援・複合（夜間早朝＆深夜）'!$A$4:$T$48,$CA$10,0))</f>
        <v>0</v>
      </c>
      <c r="AI52" s="229"/>
      <c r="AJ52" s="229"/>
      <c r="AK52" s="229"/>
      <c r="AL52" s="229"/>
      <c r="AM52" s="229"/>
      <c r="AN52" s="230"/>
      <c r="AO52" s="181"/>
      <c r="AP52" s="182"/>
      <c r="AQ52" s="182"/>
      <c r="AR52" s="182"/>
      <c r="AS52" s="182"/>
      <c r="AT52" s="182"/>
      <c r="AU52" s="183"/>
      <c r="AV52" s="213">
        <f t="shared" si="0"/>
        <v>0</v>
      </c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5"/>
      <c r="BH52" s="185"/>
      <c r="BI52" s="186"/>
      <c r="BJ52" s="186"/>
      <c r="BK52" s="186"/>
      <c r="BL52" s="186"/>
      <c r="BM52" s="186"/>
      <c r="BN52" s="186"/>
      <c r="BO52" s="186"/>
      <c r="BP52" s="186"/>
      <c r="BQ52" s="186"/>
      <c r="BR52" s="187"/>
      <c r="BT52" s="16"/>
      <c r="BV52" s="30">
        <f>IF(Q52="",0,VLOOKUP(Q52,'身体介護を伴う移動支援・複合（夜間早朝＆深夜）'!$A$4:$T$48,7,0))</f>
        <v>0</v>
      </c>
      <c r="BW52" s="30">
        <f t="shared" si="3"/>
        <v>0</v>
      </c>
    </row>
    <row r="53" spans="2:104" ht="18" customHeight="1" x14ac:dyDescent="0.15">
      <c r="B53" s="17"/>
      <c r="D53" s="118"/>
      <c r="E53" s="119"/>
      <c r="F53" s="231" t="s">
        <v>641</v>
      </c>
      <c r="G53" s="232"/>
      <c r="H53" s="232"/>
      <c r="I53" s="232"/>
      <c r="J53" s="232"/>
      <c r="K53" s="232"/>
      <c r="L53" s="232"/>
      <c r="M53" s="232"/>
      <c r="N53" s="232"/>
      <c r="O53" s="232"/>
      <c r="P53" s="233"/>
      <c r="Q53" s="219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1"/>
      <c r="AH53" s="222">
        <f>IF(Q53="",0,VLOOKUP(Q53,'身体介護を伴う移動支援・複合（早朝＆日中＆夜間）'!$A$4:$X$32,$CB$10,0))</f>
        <v>0</v>
      </c>
      <c r="AI53" s="223"/>
      <c r="AJ53" s="223"/>
      <c r="AK53" s="223"/>
      <c r="AL53" s="223"/>
      <c r="AM53" s="223"/>
      <c r="AN53" s="224"/>
      <c r="AO53" s="140"/>
      <c r="AP53" s="141"/>
      <c r="AQ53" s="141"/>
      <c r="AR53" s="141"/>
      <c r="AS53" s="141"/>
      <c r="AT53" s="141"/>
      <c r="AU53" s="142"/>
      <c r="AV53" s="143">
        <f>AH53*AO53</f>
        <v>0</v>
      </c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5"/>
      <c r="BH53" s="146"/>
      <c r="BI53" s="147"/>
      <c r="BJ53" s="147"/>
      <c r="BK53" s="147"/>
      <c r="BL53" s="147"/>
      <c r="BM53" s="147"/>
      <c r="BN53" s="147"/>
      <c r="BO53" s="147"/>
      <c r="BP53" s="147"/>
      <c r="BQ53" s="147"/>
      <c r="BR53" s="148"/>
      <c r="BT53" s="16"/>
      <c r="BV53" s="30">
        <f>IF(Q53="",0,VLOOKUP(Q53,'身体介護を伴う移動支援・複合（早朝＆日中＆夜間）'!$A$4:$X$32,9,0))</f>
        <v>0</v>
      </c>
      <c r="BW53" s="30">
        <f t="shared" si="3"/>
        <v>0</v>
      </c>
    </row>
    <row r="54" spans="2:104" ht="18" customHeight="1" x14ac:dyDescent="0.15">
      <c r="B54" s="17"/>
      <c r="D54" s="118"/>
      <c r="E54" s="119"/>
      <c r="F54" s="234"/>
      <c r="G54" s="235"/>
      <c r="H54" s="235"/>
      <c r="I54" s="235"/>
      <c r="J54" s="235"/>
      <c r="K54" s="235"/>
      <c r="L54" s="235"/>
      <c r="M54" s="235"/>
      <c r="N54" s="235"/>
      <c r="O54" s="235"/>
      <c r="P54" s="236"/>
      <c r="Q54" s="210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2"/>
      <c r="AH54" s="213">
        <f>IF(Q54="",0,VLOOKUP(Q54,'身体介護を伴う移動支援・複合（早朝＆日中＆夜間）'!$A$4:$X$32,$CB$10,0))</f>
        <v>0</v>
      </c>
      <c r="AI54" s="214"/>
      <c r="AJ54" s="214"/>
      <c r="AK54" s="214"/>
      <c r="AL54" s="214"/>
      <c r="AM54" s="214"/>
      <c r="AN54" s="215"/>
      <c r="AO54" s="201"/>
      <c r="AP54" s="202"/>
      <c r="AQ54" s="202"/>
      <c r="AR54" s="202"/>
      <c r="AS54" s="202"/>
      <c r="AT54" s="202"/>
      <c r="AU54" s="203"/>
      <c r="AV54" s="178">
        <f>AH54*AO54</f>
        <v>0</v>
      </c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80"/>
      <c r="BH54" s="166"/>
      <c r="BI54" s="167"/>
      <c r="BJ54" s="167"/>
      <c r="BK54" s="167"/>
      <c r="BL54" s="167"/>
      <c r="BM54" s="167"/>
      <c r="BN54" s="167"/>
      <c r="BO54" s="167"/>
      <c r="BP54" s="167"/>
      <c r="BQ54" s="167"/>
      <c r="BR54" s="168"/>
      <c r="BT54" s="16"/>
      <c r="BV54" s="30">
        <f>IF(Q54="",0,VLOOKUP(Q54,'身体介護を伴う移動支援・複合（早朝＆日中＆夜間）'!$A$4:$X$32,9,0))</f>
        <v>0</v>
      </c>
      <c r="BW54" s="30">
        <f t="shared" si="3"/>
        <v>0</v>
      </c>
    </row>
    <row r="55" spans="2:104" ht="18" customHeight="1" x14ac:dyDescent="0.15">
      <c r="B55" s="17"/>
      <c r="D55" s="118"/>
      <c r="E55" s="119"/>
      <c r="F55" s="231" t="s">
        <v>642</v>
      </c>
      <c r="G55" s="232"/>
      <c r="H55" s="232"/>
      <c r="I55" s="232"/>
      <c r="J55" s="232"/>
      <c r="K55" s="232"/>
      <c r="L55" s="232"/>
      <c r="M55" s="232"/>
      <c r="N55" s="232"/>
      <c r="O55" s="232"/>
      <c r="P55" s="233"/>
      <c r="Q55" s="219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1"/>
      <c r="AH55" s="222">
        <f>IF(Q55="",0,VLOOKUP(Q55,'身体介護を伴う移動支援・複合（日中＆夜間＆深夜）'!$A$4:$X$97,$CB$10,0))</f>
        <v>0</v>
      </c>
      <c r="AI55" s="223"/>
      <c r="AJ55" s="223"/>
      <c r="AK55" s="223"/>
      <c r="AL55" s="223"/>
      <c r="AM55" s="223"/>
      <c r="AN55" s="224"/>
      <c r="AO55" s="188"/>
      <c r="AP55" s="189"/>
      <c r="AQ55" s="189"/>
      <c r="AR55" s="189"/>
      <c r="AS55" s="189"/>
      <c r="AT55" s="189"/>
      <c r="AU55" s="190"/>
      <c r="AV55" s="191">
        <f>AH55*AO55</f>
        <v>0</v>
      </c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3"/>
      <c r="BH55" s="173"/>
      <c r="BI55" s="174"/>
      <c r="BJ55" s="174"/>
      <c r="BK55" s="174"/>
      <c r="BL55" s="174"/>
      <c r="BM55" s="174"/>
      <c r="BN55" s="174"/>
      <c r="BO55" s="174"/>
      <c r="BP55" s="174"/>
      <c r="BQ55" s="174"/>
      <c r="BR55" s="175"/>
      <c r="BT55" s="16"/>
      <c r="BV55" s="30">
        <f>IF(Q55="",0,VLOOKUP(Q55,'身体介護を伴う移動支援・複合（日中＆夜間＆深夜）'!$A$4:$X$97,9,0))</f>
        <v>0</v>
      </c>
      <c r="BW55" s="30">
        <f t="shared" si="3"/>
        <v>0</v>
      </c>
    </row>
    <row r="56" spans="2:104" ht="18" customHeight="1" thickBot="1" x14ac:dyDescent="0.2">
      <c r="B56" s="17"/>
      <c r="D56" s="118"/>
      <c r="E56" s="119"/>
      <c r="F56" s="237"/>
      <c r="G56" s="238"/>
      <c r="H56" s="238"/>
      <c r="I56" s="238"/>
      <c r="J56" s="238"/>
      <c r="K56" s="238"/>
      <c r="L56" s="238"/>
      <c r="M56" s="238"/>
      <c r="N56" s="238"/>
      <c r="O56" s="238"/>
      <c r="P56" s="239"/>
      <c r="Q56" s="204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6"/>
      <c r="AH56" s="207">
        <f>IF(Q56="",0,VLOOKUP(Q56,'身体介護を伴う移動支援・複合（日中＆夜間＆深夜）'!$A$4:$X$97,$CB$10,0))</f>
        <v>0</v>
      </c>
      <c r="AI56" s="208"/>
      <c r="AJ56" s="208"/>
      <c r="AK56" s="208"/>
      <c r="AL56" s="208"/>
      <c r="AM56" s="208"/>
      <c r="AN56" s="209"/>
      <c r="AO56" s="216"/>
      <c r="AP56" s="217"/>
      <c r="AQ56" s="217"/>
      <c r="AR56" s="217"/>
      <c r="AS56" s="217"/>
      <c r="AT56" s="217"/>
      <c r="AU56" s="218"/>
      <c r="AV56" s="207">
        <f>AH56*AO56</f>
        <v>0</v>
      </c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9"/>
      <c r="BH56" s="240"/>
      <c r="BI56" s="241"/>
      <c r="BJ56" s="241"/>
      <c r="BK56" s="241"/>
      <c r="BL56" s="241"/>
      <c r="BM56" s="241"/>
      <c r="BN56" s="241"/>
      <c r="BO56" s="241"/>
      <c r="BP56" s="241"/>
      <c r="BQ56" s="241"/>
      <c r="BR56" s="242"/>
      <c r="BT56" s="16"/>
      <c r="BV56" s="30">
        <f>IF(Q56="",0,VLOOKUP(Q56,'身体介護を伴う移動支援・複合（日中＆夜間＆深夜）'!$A$4:$X$97,9,0))</f>
        <v>0</v>
      </c>
      <c r="BW56" s="30">
        <f t="shared" si="3"/>
        <v>0</v>
      </c>
    </row>
    <row r="57" spans="2:104" ht="27" customHeight="1" thickTop="1" x14ac:dyDescent="0.15">
      <c r="B57" s="17"/>
      <c r="D57" s="120"/>
      <c r="E57" s="121"/>
      <c r="F57" s="194" t="s">
        <v>247</v>
      </c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6">
        <f>SUM(AV15:BG52)</f>
        <v>0</v>
      </c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8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200"/>
      <c r="BT57" s="16"/>
      <c r="BV57" s="32"/>
      <c r="BW57" s="33">
        <f>SUM(BW15:BW56)</f>
        <v>0</v>
      </c>
    </row>
    <row r="58" spans="2:104" ht="6.75" customHeight="1" x14ac:dyDescent="0.15">
      <c r="B58" s="34"/>
      <c r="C58" s="35"/>
      <c r="D58" s="35"/>
      <c r="E58" s="35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5"/>
      <c r="BT58" s="38"/>
    </row>
    <row r="59" spans="2:104" ht="15" customHeight="1" x14ac:dyDescent="0.15"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2:104" ht="15" customHeight="1" x14ac:dyDescent="0.15"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</row>
    <row r="61" spans="2:104" ht="15" customHeight="1" x14ac:dyDescent="0.15"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</row>
    <row r="62" spans="2:104" ht="15" customHeight="1" x14ac:dyDescent="0.15"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</row>
  </sheetData>
  <sheetProtection selectLockedCells="1"/>
  <mergeCells count="252">
    <mergeCell ref="F53:P54"/>
    <mergeCell ref="F55:P56"/>
    <mergeCell ref="AV56:BG56"/>
    <mergeCell ref="BH56:BR56"/>
    <mergeCell ref="AV54:BG54"/>
    <mergeCell ref="BH54:BR54"/>
    <mergeCell ref="Q55:AG55"/>
    <mergeCell ref="AH55:AN55"/>
    <mergeCell ref="AO55:AU55"/>
    <mergeCell ref="AV55:BG55"/>
    <mergeCell ref="F51:P52"/>
    <mergeCell ref="Q51:AG51"/>
    <mergeCell ref="AH51:AN51"/>
    <mergeCell ref="AO51:AU51"/>
    <mergeCell ref="AV51:BG51"/>
    <mergeCell ref="F57:AU57"/>
    <mergeCell ref="AV57:BG57"/>
    <mergeCell ref="BH57:BR57"/>
    <mergeCell ref="AO54:AU54"/>
    <mergeCell ref="BH55:BR55"/>
    <mergeCell ref="Q56:AG56"/>
    <mergeCell ref="AH56:AN56"/>
    <mergeCell ref="Q54:AG54"/>
    <mergeCell ref="AH54:AN54"/>
    <mergeCell ref="AO56:AU56"/>
    <mergeCell ref="Q53:AG53"/>
    <mergeCell ref="AH53:AN53"/>
    <mergeCell ref="AO53:AU53"/>
    <mergeCell ref="AV53:BG53"/>
    <mergeCell ref="BH53:BR53"/>
    <mergeCell ref="BH51:BR51"/>
    <mergeCell ref="Q52:AG52"/>
    <mergeCell ref="AH52:AN52"/>
    <mergeCell ref="AV52:BG52"/>
    <mergeCell ref="AO52:AU52"/>
    <mergeCell ref="BH48:BR48"/>
    <mergeCell ref="Q49:AG49"/>
    <mergeCell ref="AH49:AN49"/>
    <mergeCell ref="AO49:AU49"/>
    <mergeCell ref="AV49:BG49"/>
    <mergeCell ref="Q50:AG50"/>
    <mergeCell ref="AH50:AN50"/>
    <mergeCell ref="AO50:AU50"/>
    <mergeCell ref="AV50:BG50"/>
    <mergeCell ref="BH50:BR50"/>
    <mergeCell ref="BH52:BR52"/>
    <mergeCell ref="AH45:AN45"/>
    <mergeCell ref="AO45:AU45"/>
    <mergeCell ref="AV45:BG45"/>
    <mergeCell ref="BH49:BR49"/>
    <mergeCell ref="Q46:AG46"/>
    <mergeCell ref="AH46:AN46"/>
    <mergeCell ref="AO46:AU46"/>
    <mergeCell ref="AV46:BG46"/>
    <mergeCell ref="BH46:BR46"/>
    <mergeCell ref="Q47:AG47"/>
    <mergeCell ref="AH47:AN47"/>
    <mergeCell ref="AO47:AU47"/>
    <mergeCell ref="AV47:BG47"/>
    <mergeCell ref="Q48:AG48"/>
    <mergeCell ref="AH48:AN48"/>
    <mergeCell ref="AO48:AU48"/>
    <mergeCell ref="AV48:BG48"/>
    <mergeCell ref="F41:P50"/>
    <mergeCell ref="Q41:AG41"/>
    <mergeCell ref="AH41:AN41"/>
    <mergeCell ref="AO41:AU41"/>
    <mergeCell ref="AV41:BG41"/>
    <mergeCell ref="BH41:BR41"/>
    <mergeCell ref="Q42:AG42"/>
    <mergeCell ref="BH45:BR45"/>
    <mergeCell ref="AH42:AN42"/>
    <mergeCell ref="AO42:AU42"/>
    <mergeCell ref="AV42:BG42"/>
    <mergeCell ref="BH42:BR42"/>
    <mergeCell ref="Q43:AG43"/>
    <mergeCell ref="AH43:AN43"/>
    <mergeCell ref="AO43:AU43"/>
    <mergeCell ref="AV43:BG43"/>
    <mergeCell ref="BH43:BR43"/>
    <mergeCell ref="BH47:BR47"/>
    <mergeCell ref="Q44:AG44"/>
    <mergeCell ref="AH44:AN44"/>
    <mergeCell ref="AO44:AU44"/>
    <mergeCell ref="AV44:BG44"/>
    <mergeCell ref="BH44:BR44"/>
    <mergeCell ref="Q45:AG45"/>
    <mergeCell ref="F39:P40"/>
    <mergeCell ref="Q39:AG39"/>
    <mergeCell ref="AH39:AN39"/>
    <mergeCell ref="AO39:AU39"/>
    <mergeCell ref="AV39:BG39"/>
    <mergeCell ref="BH39:BR39"/>
    <mergeCell ref="Q40:AG40"/>
    <mergeCell ref="AH40:AN40"/>
    <mergeCell ref="AO40:AU40"/>
    <mergeCell ref="AV40:BG40"/>
    <mergeCell ref="BH40:BR40"/>
    <mergeCell ref="F37:P38"/>
    <mergeCell ref="Q37:AG37"/>
    <mergeCell ref="AH37:AN37"/>
    <mergeCell ref="AO37:AU37"/>
    <mergeCell ref="AV37:BG37"/>
    <mergeCell ref="BH37:BR37"/>
    <mergeCell ref="Q38:AG38"/>
    <mergeCell ref="AH38:AN38"/>
    <mergeCell ref="AO38:AU38"/>
    <mergeCell ref="AV38:BG38"/>
    <mergeCell ref="BH38:BR38"/>
    <mergeCell ref="BH34:BR34"/>
    <mergeCell ref="F35:P36"/>
    <mergeCell ref="Q35:AG35"/>
    <mergeCell ref="AH35:AN35"/>
    <mergeCell ref="AO35:AU35"/>
    <mergeCell ref="AV35:BG35"/>
    <mergeCell ref="BH35:BR35"/>
    <mergeCell ref="Q36:AG36"/>
    <mergeCell ref="AH36:AN36"/>
    <mergeCell ref="AO36:AU36"/>
    <mergeCell ref="AV36:BG36"/>
    <mergeCell ref="BH36:BR36"/>
    <mergeCell ref="F30:P34"/>
    <mergeCell ref="Q30:AG30"/>
    <mergeCell ref="AH30:AN30"/>
    <mergeCell ref="AO30:AU30"/>
    <mergeCell ref="AV30:BG30"/>
    <mergeCell ref="BH30:BR30"/>
    <mergeCell ref="Q31:AG31"/>
    <mergeCell ref="AH31:AN31"/>
    <mergeCell ref="AO31:AU31"/>
    <mergeCell ref="AV31:BG31"/>
    <mergeCell ref="BH31:BR31"/>
    <mergeCell ref="Q34:AG34"/>
    <mergeCell ref="AH34:AN34"/>
    <mergeCell ref="AO34:AU34"/>
    <mergeCell ref="Q28:AG28"/>
    <mergeCell ref="AH28:AN28"/>
    <mergeCell ref="AO28:AU28"/>
    <mergeCell ref="AV28:BG28"/>
    <mergeCell ref="BH28:BR28"/>
    <mergeCell ref="Q29:AG29"/>
    <mergeCell ref="AH29:AN29"/>
    <mergeCell ref="AO29:AU29"/>
    <mergeCell ref="AV29:BG29"/>
    <mergeCell ref="BH29:BR29"/>
    <mergeCell ref="Q32:AG32"/>
    <mergeCell ref="AH32:AN32"/>
    <mergeCell ref="AO32:AU32"/>
    <mergeCell ref="AV32:BG32"/>
    <mergeCell ref="BH32:BR32"/>
    <mergeCell ref="Q33:AG33"/>
    <mergeCell ref="AH33:AN33"/>
    <mergeCell ref="AO33:AU33"/>
    <mergeCell ref="AV33:BG33"/>
    <mergeCell ref="BH33:BR33"/>
    <mergeCell ref="AV34:BG34"/>
    <mergeCell ref="Q26:AG26"/>
    <mergeCell ref="AH26:AN26"/>
    <mergeCell ref="AO26:AU26"/>
    <mergeCell ref="AV26:BG26"/>
    <mergeCell ref="BH26:BR26"/>
    <mergeCell ref="Q27:AG27"/>
    <mergeCell ref="AH27:AN27"/>
    <mergeCell ref="AO27:AU27"/>
    <mergeCell ref="AV27:BG27"/>
    <mergeCell ref="BH27:BR27"/>
    <mergeCell ref="Q24:AG24"/>
    <mergeCell ref="AH24:AN24"/>
    <mergeCell ref="AO24:AU24"/>
    <mergeCell ref="AV24:BG24"/>
    <mergeCell ref="BH24:BR24"/>
    <mergeCell ref="Q25:AG25"/>
    <mergeCell ref="AH25:AN25"/>
    <mergeCell ref="AO25:AU25"/>
    <mergeCell ref="AV25:BG25"/>
    <mergeCell ref="BH25:BR25"/>
    <mergeCell ref="Q22:AG22"/>
    <mergeCell ref="AH22:AN22"/>
    <mergeCell ref="AO22:AU22"/>
    <mergeCell ref="AV22:BG22"/>
    <mergeCell ref="BH22:BR22"/>
    <mergeCell ref="Q23:AG23"/>
    <mergeCell ref="AH23:AN23"/>
    <mergeCell ref="AO23:AU23"/>
    <mergeCell ref="AV23:BG23"/>
    <mergeCell ref="BH23:BR23"/>
    <mergeCell ref="Q20:AG20"/>
    <mergeCell ref="AH20:AN20"/>
    <mergeCell ref="AO20:AU20"/>
    <mergeCell ref="AV20:BG20"/>
    <mergeCell ref="BH20:BR20"/>
    <mergeCell ref="Q21:AG21"/>
    <mergeCell ref="AH21:AN21"/>
    <mergeCell ref="AO21:AU21"/>
    <mergeCell ref="AV21:BG21"/>
    <mergeCell ref="BH21:BR21"/>
    <mergeCell ref="AH18:AN18"/>
    <mergeCell ref="AO18:AU18"/>
    <mergeCell ref="AV18:BG18"/>
    <mergeCell ref="BH18:BR18"/>
    <mergeCell ref="Q19:AG19"/>
    <mergeCell ref="AH19:AN19"/>
    <mergeCell ref="AO19:AU19"/>
    <mergeCell ref="AV19:BG19"/>
    <mergeCell ref="BH19:BR19"/>
    <mergeCell ref="D14:E57"/>
    <mergeCell ref="F14:P14"/>
    <mergeCell ref="Q14:AG14"/>
    <mergeCell ref="AH14:AN14"/>
    <mergeCell ref="AO14:AU14"/>
    <mergeCell ref="AV14:BG14"/>
    <mergeCell ref="BH14:BR14"/>
    <mergeCell ref="F15:P29"/>
    <mergeCell ref="Q15:AG15"/>
    <mergeCell ref="AH15:AN15"/>
    <mergeCell ref="AO15:AU15"/>
    <mergeCell ref="AV15:BG15"/>
    <mergeCell ref="BH15:BR15"/>
    <mergeCell ref="Q16:AG16"/>
    <mergeCell ref="AH16:AN16"/>
    <mergeCell ref="AO16:AU16"/>
    <mergeCell ref="AV16:BG16"/>
    <mergeCell ref="BH16:BR16"/>
    <mergeCell ref="Q17:AG17"/>
    <mergeCell ref="AH17:AN17"/>
    <mergeCell ref="AO17:AU17"/>
    <mergeCell ref="AV17:BG17"/>
    <mergeCell ref="BH17:BR17"/>
    <mergeCell ref="Q18:AG18"/>
    <mergeCell ref="E10:R10"/>
    <mergeCell ref="T10:AI10"/>
    <mergeCell ref="AM10:AV11"/>
    <mergeCell ref="AX10:BR11"/>
    <mergeCell ref="E11:R11"/>
    <mergeCell ref="T11:AI11"/>
    <mergeCell ref="E12:R12"/>
    <mergeCell ref="T12:AI12"/>
    <mergeCell ref="AM12:AV12"/>
    <mergeCell ref="AX12:BR12"/>
    <mergeCell ref="W2:AE3"/>
    <mergeCell ref="AF2:AN3"/>
    <mergeCell ref="AQ2:BE3"/>
    <mergeCell ref="BF2:BT3"/>
    <mergeCell ref="B6:BT6"/>
    <mergeCell ref="AB7:AT7"/>
    <mergeCell ref="AY7:BC8"/>
    <mergeCell ref="BD7:BE8"/>
    <mergeCell ref="BF7:BG8"/>
    <mergeCell ref="BH7:BI8"/>
    <mergeCell ref="BJ7:BK8"/>
    <mergeCell ref="BL7:BM8"/>
    <mergeCell ref="BN7:BR8"/>
  </mergeCells>
  <phoneticPr fontId="3"/>
  <dataValidations count="1">
    <dataValidation type="list" allowBlank="1" showInputMessage="1" showErrorMessage="1" sqref="AX12:BR12">
      <formula1>$BY$2:$BY$9</formula1>
    </dataValidation>
  </dataValidations>
  <printOptions horizontalCentered="1"/>
  <pageMargins left="0.19685039370078741" right="0.19685039370078741" top="0.39370078740157483" bottom="0.39370078740157483" header="0.19685039370078741" footer="0.11811023622047245"/>
  <pageSetup paperSize="9" scale="86" orientation="portrait" horizontalDpi="300" verticalDpi="300" r:id="rId1"/>
  <headerFooter alignWithMargins="0"/>
  <colBreaks count="1" manualBreakCount="1">
    <brk id="75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身体介護を伴う移動支援・単一!$A$4:$A$24</xm:f>
          </x14:formula1>
          <xm:sqref>Q15:AG29</xm:sqref>
        </x14:dataValidation>
        <x14:dataValidation type="list" allowBlank="1" showInputMessage="1" showErrorMessage="1">
          <x14:formula1>
            <xm:f>'身体介護を伴う移動支援・複合（深夜＆夜間早朝）'!$A$4:$A$69</xm:f>
          </x14:formula1>
          <xm:sqref>Q37:AG38</xm:sqref>
        </x14:dataValidation>
        <x14:dataValidation type="list" allowBlank="1" showInputMessage="1" showErrorMessage="1">
          <x14:formula1>
            <xm:f>身体介護を伴う移動支援・単一!$A$25:$A$33</xm:f>
          </x14:formula1>
          <xm:sqref>Q30:AG34</xm:sqref>
        </x14:dataValidation>
        <x14:dataValidation type="list" allowBlank="1" showInputMessage="1" showErrorMessage="1">
          <x14:formula1>
            <xm:f>身体介護を伴う移動支援・単一!$A$34:$A$46</xm:f>
          </x14:formula1>
          <xm:sqref>Q35:AG36</xm:sqref>
        </x14:dataValidation>
        <x14:dataValidation type="list" allowBlank="1" showInputMessage="1" showErrorMessage="1">
          <x14:formula1>
            <xm:f>'身体介護を伴う移動支援・複合（夜間早朝＆日中）'!$A$4:$A$108</xm:f>
          </x14:formula1>
          <xm:sqref>Q39:AG40</xm:sqref>
        </x14:dataValidation>
        <x14:dataValidation type="list" allowBlank="1" showInputMessage="1" showErrorMessage="1">
          <x14:formula1>
            <xm:f>'身体介護を伴う移動支援・複合（日中＆夜間早朝）'!$A$4:$A$192</xm:f>
          </x14:formula1>
          <xm:sqref>Q41:AG50</xm:sqref>
        </x14:dataValidation>
        <x14:dataValidation type="list" allowBlank="1" showInputMessage="1" showErrorMessage="1">
          <x14:formula1>
            <xm:f>'身体介護を伴う移動支援・複合（夜間早朝＆深夜）'!$A$4:$A$48</xm:f>
          </x14:formula1>
          <xm:sqref>Q51:AG52</xm:sqref>
        </x14:dataValidation>
        <x14:dataValidation type="list" allowBlank="1" showInputMessage="1" showErrorMessage="1">
          <x14:formula1>
            <xm:f>'身体介護を伴う移動支援・複合（早朝＆日中＆夜間）'!$A$4:$A$32</xm:f>
          </x14:formula1>
          <xm:sqref>Q53:AG54</xm:sqref>
        </x14:dataValidation>
        <x14:dataValidation type="list" allowBlank="1" showInputMessage="1" showErrorMessage="1">
          <x14:formula1>
            <xm:f>'身体介護を伴う移動支援・複合（日中＆夜間＆深夜）'!$A$4:$A$97</xm:f>
          </x14:formula1>
          <xm:sqref>Q55:AG56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115" zoomScaleNormal="100" zoomScaleSheetLayoutView="115" workbookViewId="0">
      <pane ySplit="3" topLeftCell="A4" activePane="bottomLeft" state="frozen"/>
      <selection activeCell="N110" sqref="N110"/>
      <selection pane="bottomLeft" activeCell="AN14" sqref="AN14"/>
    </sheetView>
  </sheetViews>
  <sheetFormatPr defaultColWidth="2.625" defaultRowHeight="18" customHeight="1" outlineLevelCol="1" x14ac:dyDescent="0.15"/>
  <cols>
    <col min="1" max="9" width="2.625" style="1" customWidth="1"/>
    <col min="10" max="12" width="2.625" style="1" customWidth="1" outlineLevel="1"/>
    <col min="13" max="15" width="2.625" style="1" customWidth="1"/>
    <col min="16" max="16" width="2.625" style="1"/>
    <col min="17" max="17" width="3.25" style="1" bestFit="1" customWidth="1"/>
    <col min="18" max="16384" width="2.625" style="1"/>
  </cols>
  <sheetData>
    <row r="1" spans="1:18" ht="18" customHeight="1" x14ac:dyDescent="0.15">
      <c r="A1" s="276" t="s">
        <v>2</v>
      </c>
      <c r="B1" s="276"/>
      <c r="C1" s="276"/>
      <c r="D1" s="276"/>
      <c r="E1" s="276"/>
      <c r="F1" s="276"/>
      <c r="G1" s="276"/>
      <c r="H1" s="276"/>
      <c r="I1" s="276"/>
      <c r="J1" s="289" t="s">
        <v>7</v>
      </c>
      <c r="K1" s="289"/>
      <c r="L1" s="289"/>
      <c r="M1" s="289"/>
      <c r="N1" s="289"/>
      <c r="O1" s="289"/>
      <c r="Q1" s="1" t="s">
        <v>514</v>
      </c>
    </row>
    <row r="2" spans="1:18" ht="18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7" t="s">
        <v>3</v>
      </c>
      <c r="K2" s="277"/>
      <c r="L2" s="277"/>
      <c r="M2" s="278" t="s">
        <v>513</v>
      </c>
      <c r="N2" s="278"/>
      <c r="O2" s="278"/>
      <c r="Q2" s="2">
        <v>83</v>
      </c>
      <c r="R2" s="1" t="s">
        <v>5</v>
      </c>
    </row>
    <row r="3" spans="1:18" ht="18" customHeight="1" x14ac:dyDescent="0.15">
      <c r="A3" s="276"/>
      <c r="B3" s="276"/>
      <c r="C3" s="276"/>
      <c r="D3" s="276"/>
      <c r="E3" s="276"/>
      <c r="F3" s="276"/>
      <c r="G3" s="276"/>
      <c r="H3" s="276"/>
      <c r="I3" s="276"/>
      <c r="J3" s="277"/>
      <c r="K3" s="277"/>
      <c r="L3" s="277"/>
      <c r="M3" s="278"/>
      <c r="N3" s="278"/>
      <c r="O3" s="278"/>
    </row>
    <row r="4" spans="1:18" ht="18" customHeight="1" x14ac:dyDescent="0.15">
      <c r="A4" s="287" t="s">
        <v>6</v>
      </c>
      <c r="B4" s="287"/>
      <c r="C4" s="287"/>
      <c r="D4" s="290">
        <v>0.5</v>
      </c>
      <c r="E4" s="290"/>
      <c r="F4" s="290"/>
      <c r="G4" s="286">
        <v>0.5</v>
      </c>
      <c r="H4" s="286"/>
      <c r="I4" s="286"/>
      <c r="J4" s="282">
        <v>170</v>
      </c>
      <c r="K4" s="282"/>
      <c r="L4" s="282"/>
      <c r="M4" s="283">
        <f>基本・単一!L5-基本・単一!L4</f>
        <v>148</v>
      </c>
      <c r="N4" s="283"/>
      <c r="O4" s="283"/>
    </row>
    <row r="5" spans="1:18" ht="18" customHeight="1" x14ac:dyDescent="0.15">
      <c r="A5" s="287" t="s">
        <v>6</v>
      </c>
      <c r="B5" s="287"/>
      <c r="C5" s="287"/>
      <c r="D5" s="288">
        <v>0.5</v>
      </c>
      <c r="E5" s="288"/>
      <c r="F5" s="288"/>
      <c r="G5" s="286">
        <v>1</v>
      </c>
      <c r="H5" s="286"/>
      <c r="I5" s="286"/>
      <c r="J5" s="282">
        <v>350</v>
      </c>
      <c r="K5" s="282"/>
      <c r="L5" s="282"/>
      <c r="M5" s="283">
        <f>M4+基本・単一!L6-基本・単一!L5</f>
        <v>331</v>
      </c>
      <c r="N5" s="283"/>
      <c r="O5" s="283"/>
    </row>
    <row r="6" spans="1:18" ht="18" customHeight="1" x14ac:dyDescent="0.15">
      <c r="A6" s="287" t="s">
        <v>6</v>
      </c>
      <c r="B6" s="287"/>
      <c r="C6" s="287"/>
      <c r="D6" s="288">
        <v>0.5</v>
      </c>
      <c r="E6" s="288"/>
      <c r="F6" s="288"/>
      <c r="G6" s="286">
        <v>1.5</v>
      </c>
      <c r="H6" s="286"/>
      <c r="I6" s="286"/>
      <c r="J6" s="282">
        <v>425</v>
      </c>
      <c r="K6" s="282"/>
      <c r="L6" s="282"/>
      <c r="M6" s="283">
        <f>M5+基本・単一!L7-基本・単一!L6</f>
        <v>413</v>
      </c>
      <c r="N6" s="283"/>
      <c r="O6" s="283"/>
    </row>
    <row r="7" spans="1:18" ht="18" customHeight="1" x14ac:dyDescent="0.15">
      <c r="A7" s="287" t="s">
        <v>6</v>
      </c>
      <c r="B7" s="287"/>
      <c r="C7" s="287"/>
      <c r="D7" s="288">
        <v>0.5</v>
      </c>
      <c r="E7" s="288"/>
      <c r="F7" s="288"/>
      <c r="G7" s="286">
        <v>2</v>
      </c>
      <c r="H7" s="286"/>
      <c r="I7" s="286"/>
      <c r="J7" s="282">
        <v>500</v>
      </c>
      <c r="K7" s="282"/>
      <c r="L7" s="282"/>
      <c r="M7" s="283">
        <f>M6+基本・単一!L8-基本・単一!L7</f>
        <v>498</v>
      </c>
      <c r="N7" s="283"/>
      <c r="O7" s="283"/>
    </row>
    <row r="8" spans="1:18" ht="18" customHeight="1" x14ac:dyDescent="0.15">
      <c r="A8" s="287" t="s">
        <v>6</v>
      </c>
      <c r="B8" s="287"/>
      <c r="C8" s="287"/>
      <c r="D8" s="288">
        <v>0.5</v>
      </c>
      <c r="E8" s="288"/>
      <c r="F8" s="288"/>
      <c r="G8" s="286">
        <v>2.5</v>
      </c>
      <c r="H8" s="286"/>
      <c r="I8" s="286"/>
      <c r="J8" s="282">
        <v>575</v>
      </c>
      <c r="K8" s="282"/>
      <c r="L8" s="282"/>
      <c r="M8" s="283">
        <f>M7+基本・単一!L9-基本・単一!L8</f>
        <v>581</v>
      </c>
      <c r="N8" s="283"/>
      <c r="O8" s="283"/>
    </row>
    <row r="9" spans="1:18" ht="18" customHeight="1" x14ac:dyDescent="0.15">
      <c r="A9" s="287" t="s">
        <v>6</v>
      </c>
      <c r="B9" s="287"/>
      <c r="C9" s="287"/>
      <c r="D9" s="288">
        <v>0.5</v>
      </c>
      <c r="E9" s="288"/>
      <c r="F9" s="288"/>
      <c r="G9" s="286">
        <v>3</v>
      </c>
      <c r="H9" s="286"/>
      <c r="I9" s="286"/>
      <c r="J9" s="282">
        <v>650</v>
      </c>
      <c r="K9" s="282"/>
      <c r="L9" s="282"/>
      <c r="M9" s="283">
        <f>M8+$Q$2</f>
        <v>664</v>
      </c>
      <c r="N9" s="283"/>
      <c r="O9" s="283"/>
    </row>
    <row r="10" spans="1:18" ht="18" customHeight="1" x14ac:dyDescent="0.15">
      <c r="A10" s="287" t="s">
        <v>6</v>
      </c>
      <c r="B10" s="287"/>
      <c r="C10" s="287"/>
      <c r="D10" s="288">
        <v>1</v>
      </c>
      <c r="E10" s="288"/>
      <c r="F10" s="288"/>
      <c r="G10" s="286">
        <v>0.5</v>
      </c>
      <c r="H10" s="286"/>
      <c r="I10" s="286"/>
      <c r="J10" s="282">
        <v>180</v>
      </c>
      <c r="K10" s="282"/>
      <c r="L10" s="282"/>
      <c r="M10" s="283">
        <f>基本・単一!L6-基本・単一!L5</f>
        <v>183</v>
      </c>
      <c r="N10" s="283"/>
      <c r="O10" s="283"/>
    </row>
    <row r="11" spans="1:18" ht="18" customHeight="1" x14ac:dyDescent="0.15">
      <c r="A11" s="287" t="s">
        <v>6</v>
      </c>
      <c r="B11" s="287"/>
      <c r="C11" s="287"/>
      <c r="D11" s="288">
        <v>1</v>
      </c>
      <c r="E11" s="288"/>
      <c r="F11" s="288"/>
      <c r="G11" s="286">
        <v>1</v>
      </c>
      <c r="H11" s="286"/>
      <c r="I11" s="286"/>
      <c r="J11" s="282">
        <v>255</v>
      </c>
      <c r="K11" s="282"/>
      <c r="L11" s="282"/>
      <c r="M11" s="283">
        <f>M10+基本・単一!L7-基本・単一!L6</f>
        <v>265</v>
      </c>
      <c r="N11" s="283"/>
      <c r="O11" s="283"/>
    </row>
    <row r="12" spans="1:18" ht="18" customHeight="1" x14ac:dyDescent="0.15">
      <c r="A12" s="287" t="s">
        <v>6</v>
      </c>
      <c r="B12" s="287"/>
      <c r="C12" s="287"/>
      <c r="D12" s="288">
        <v>1</v>
      </c>
      <c r="E12" s="288"/>
      <c r="F12" s="288"/>
      <c r="G12" s="286">
        <v>1.5</v>
      </c>
      <c r="H12" s="286"/>
      <c r="I12" s="286"/>
      <c r="J12" s="282">
        <v>330</v>
      </c>
      <c r="K12" s="282"/>
      <c r="L12" s="282"/>
      <c r="M12" s="283">
        <f>M11+基本・単一!L8-基本・単一!L7</f>
        <v>350</v>
      </c>
      <c r="N12" s="283"/>
      <c r="O12" s="283"/>
    </row>
    <row r="13" spans="1:18" ht="18" customHeight="1" x14ac:dyDescent="0.15">
      <c r="A13" s="287" t="s">
        <v>6</v>
      </c>
      <c r="B13" s="287"/>
      <c r="C13" s="287"/>
      <c r="D13" s="288">
        <v>1</v>
      </c>
      <c r="E13" s="288"/>
      <c r="F13" s="288"/>
      <c r="G13" s="286">
        <v>2</v>
      </c>
      <c r="H13" s="286"/>
      <c r="I13" s="286"/>
      <c r="J13" s="282">
        <v>405</v>
      </c>
      <c r="K13" s="282"/>
      <c r="L13" s="282"/>
      <c r="M13" s="283">
        <f>M12+基本・単一!L9-基本・単一!L8</f>
        <v>433</v>
      </c>
      <c r="N13" s="283"/>
      <c r="O13" s="283"/>
    </row>
    <row r="14" spans="1:18" ht="18" customHeight="1" x14ac:dyDescent="0.15">
      <c r="A14" s="287" t="s">
        <v>6</v>
      </c>
      <c r="B14" s="287"/>
      <c r="C14" s="287"/>
      <c r="D14" s="288">
        <v>1</v>
      </c>
      <c r="E14" s="288"/>
      <c r="F14" s="288"/>
      <c r="G14" s="286">
        <v>2.5</v>
      </c>
      <c r="H14" s="286"/>
      <c r="I14" s="286"/>
      <c r="J14" s="282">
        <v>480</v>
      </c>
      <c r="K14" s="282"/>
      <c r="L14" s="282"/>
      <c r="M14" s="283">
        <f>M13+$Q$2</f>
        <v>516</v>
      </c>
      <c r="N14" s="283"/>
      <c r="O14" s="283"/>
    </row>
    <row r="15" spans="1:18" ht="18" customHeight="1" x14ac:dyDescent="0.15">
      <c r="A15" s="287" t="s">
        <v>6</v>
      </c>
      <c r="B15" s="287"/>
      <c r="C15" s="287"/>
      <c r="D15" s="288">
        <v>1.5</v>
      </c>
      <c r="E15" s="288"/>
      <c r="F15" s="288"/>
      <c r="G15" s="286">
        <v>0.5</v>
      </c>
      <c r="H15" s="286"/>
      <c r="I15" s="286"/>
      <c r="J15" s="282">
        <v>75</v>
      </c>
      <c r="K15" s="282"/>
      <c r="L15" s="282"/>
      <c r="M15" s="283">
        <f>基本・単一!L7-基本・単一!L6</f>
        <v>82</v>
      </c>
      <c r="N15" s="283"/>
      <c r="O15" s="283"/>
    </row>
    <row r="16" spans="1:18" ht="18" customHeight="1" x14ac:dyDescent="0.15">
      <c r="A16" s="287" t="s">
        <v>6</v>
      </c>
      <c r="B16" s="287"/>
      <c r="C16" s="287"/>
      <c r="D16" s="288">
        <v>1.5</v>
      </c>
      <c r="E16" s="288"/>
      <c r="F16" s="288"/>
      <c r="G16" s="286">
        <v>1</v>
      </c>
      <c r="H16" s="286"/>
      <c r="I16" s="286"/>
      <c r="J16" s="282">
        <v>150</v>
      </c>
      <c r="K16" s="282"/>
      <c r="L16" s="282"/>
      <c r="M16" s="283">
        <f>M15+基本・単一!L8-基本・単一!L7</f>
        <v>167</v>
      </c>
      <c r="N16" s="283"/>
      <c r="O16" s="283"/>
    </row>
    <row r="17" spans="1:15" ht="18" customHeight="1" x14ac:dyDescent="0.15">
      <c r="A17" s="287" t="s">
        <v>6</v>
      </c>
      <c r="B17" s="287"/>
      <c r="C17" s="287"/>
      <c r="D17" s="288">
        <v>1.5</v>
      </c>
      <c r="E17" s="288"/>
      <c r="F17" s="288"/>
      <c r="G17" s="286">
        <v>1.5</v>
      </c>
      <c r="H17" s="286"/>
      <c r="I17" s="286"/>
      <c r="J17" s="282">
        <v>225</v>
      </c>
      <c r="K17" s="282"/>
      <c r="L17" s="282"/>
      <c r="M17" s="283">
        <f>M16+基本・単一!L9-基本・単一!L8</f>
        <v>250</v>
      </c>
      <c r="N17" s="283"/>
      <c r="O17" s="283"/>
    </row>
    <row r="18" spans="1:15" ht="18" customHeight="1" x14ac:dyDescent="0.15">
      <c r="A18" s="287" t="s">
        <v>6</v>
      </c>
      <c r="B18" s="287"/>
      <c r="C18" s="287"/>
      <c r="D18" s="288">
        <v>1.5</v>
      </c>
      <c r="E18" s="288"/>
      <c r="F18" s="288"/>
      <c r="G18" s="286">
        <v>2</v>
      </c>
      <c r="H18" s="286"/>
      <c r="I18" s="286"/>
      <c r="J18" s="282">
        <v>300</v>
      </c>
      <c r="K18" s="282"/>
      <c r="L18" s="282"/>
      <c r="M18" s="283">
        <f>M17+$Q$2</f>
        <v>333</v>
      </c>
      <c r="N18" s="283"/>
      <c r="O18" s="283"/>
    </row>
    <row r="19" spans="1:15" ht="18" customHeight="1" x14ac:dyDescent="0.15">
      <c r="A19" s="287" t="s">
        <v>6</v>
      </c>
      <c r="B19" s="287"/>
      <c r="C19" s="287"/>
      <c r="D19" s="288">
        <v>1.5</v>
      </c>
      <c r="E19" s="288"/>
      <c r="F19" s="288"/>
      <c r="G19" s="286">
        <v>2.5</v>
      </c>
      <c r="H19" s="286"/>
      <c r="I19" s="286"/>
      <c r="J19" s="282">
        <v>375</v>
      </c>
      <c r="K19" s="282"/>
      <c r="L19" s="282"/>
      <c r="M19" s="283">
        <f>M18+$Q$2</f>
        <v>416</v>
      </c>
      <c r="N19" s="283"/>
      <c r="O19" s="283"/>
    </row>
    <row r="20" spans="1:15" ht="18" customHeight="1" x14ac:dyDescent="0.15">
      <c r="A20" s="287" t="s">
        <v>6</v>
      </c>
      <c r="B20" s="287"/>
      <c r="C20" s="287"/>
      <c r="D20" s="288">
        <v>2</v>
      </c>
      <c r="E20" s="288"/>
      <c r="F20" s="288"/>
      <c r="G20" s="286">
        <v>0.5</v>
      </c>
      <c r="H20" s="286"/>
      <c r="I20" s="286"/>
      <c r="J20" s="282">
        <v>75</v>
      </c>
      <c r="K20" s="282"/>
      <c r="L20" s="282"/>
      <c r="M20" s="283">
        <f>基本・単一!L8-基本・単一!L7</f>
        <v>85</v>
      </c>
      <c r="N20" s="283"/>
      <c r="O20" s="283"/>
    </row>
    <row r="21" spans="1:15" ht="18" customHeight="1" x14ac:dyDescent="0.15">
      <c r="A21" s="287" t="s">
        <v>6</v>
      </c>
      <c r="B21" s="287"/>
      <c r="C21" s="287"/>
      <c r="D21" s="288">
        <v>2</v>
      </c>
      <c r="E21" s="288"/>
      <c r="F21" s="288"/>
      <c r="G21" s="286">
        <v>1</v>
      </c>
      <c r="H21" s="286"/>
      <c r="I21" s="286"/>
      <c r="J21" s="282">
        <v>150</v>
      </c>
      <c r="K21" s="282"/>
      <c r="L21" s="282"/>
      <c r="M21" s="283">
        <f>M20+基本・単一!L9-基本・単一!L8</f>
        <v>168</v>
      </c>
      <c r="N21" s="283"/>
      <c r="O21" s="283"/>
    </row>
    <row r="22" spans="1:15" ht="18" customHeight="1" x14ac:dyDescent="0.15">
      <c r="A22" s="287" t="s">
        <v>6</v>
      </c>
      <c r="B22" s="287"/>
      <c r="C22" s="287"/>
      <c r="D22" s="288">
        <v>2</v>
      </c>
      <c r="E22" s="288"/>
      <c r="F22" s="288"/>
      <c r="G22" s="286">
        <v>1.5</v>
      </c>
      <c r="H22" s="286"/>
      <c r="I22" s="286"/>
      <c r="J22" s="282">
        <v>225</v>
      </c>
      <c r="K22" s="282"/>
      <c r="L22" s="282"/>
      <c r="M22" s="283">
        <f>M21+$Q$2</f>
        <v>251</v>
      </c>
      <c r="N22" s="283"/>
      <c r="O22" s="283"/>
    </row>
    <row r="23" spans="1:15" ht="18" customHeight="1" x14ac:dyDescent="0.15">
      <c r="A23" s="287" t="s">
        <v>6</v>
      </c>
      <c r="B23" s="287"/>
      <c r="C23" s="287"/>
      <c r="D23" s="288">
        <v>2</v>
      </c>
      <c r="E23" s="288"/>
      <c r="F23" s="288"/>
      <c r="G23" s="286">
        <v>2</v>
      </c>
      <c r="H23" s="286"/>
      <c r="I23" s="286"/>
      <c r="J23" s="282">
        <v>300</v>
      </c>
      <c r="K23" s="282"/>
      <c r="L23" s="282"/>
      <c r="M23" s="283">
        <f>M22+$Q$2</f>
        <v>334</v>
      </c>
      <c r="N23" s="283"/>
      <c r="O23" s="283"/>
    </row>
    <row r="24" spans="1:15" ht="18" customHeight="1" x14ac:dyDescent="0.15">
      <c r="A24" s="287" t="s">
        <v>6</v>
      </c>
      <c r="B24" s="287"/>
      <c r="C24" s="287"/>
      <c r="D24" s="288">
        <v>2</v>
      </c>
      <c r="E24" s="288"/>
      <c r="F24" s="288"/>
      <c r="G24" s="286">
        <v>2.5</v>
      </c>
      <c r="H24" s="286"/>
      <c r="I24" s="286"/>
      <c r="J24" s="282">
        <v>375</v>
      </c>
      <c r="K24" s="282"/>
      <c r="L24" s="282"/>
      <c r="M24" s="283">
        <f>M23+$Q$2</f>
        <v>417</v>
      </c>
      <c r="N24" s="283"/>
      <c r="O24" s="283"/>
    </row>
    <row r="25" spans="1:15" ht="18" customHeight="1" x14ac:dyDescent="0.15">
      <c r="A25" s="287" t="s">
        <v>6</v>
      </c>
      <c r="B25" s="287"/>
      <c r="C25" s="287"/>
      <c r="D25" s="290">
        <v>2.5</v>
      </c>
      <c r="E25" s="290"/>
      <c r="F25" s="290"/>
      <c r="G25" s="286">
        <v>0.5</v>
      </c>
      <c r="H25" s="286"/>
      <c r="I25" s="286"/>
      <c r="J25" s="282">
        <v>75</v>
      </c>
      <c r="K25" s="282"/>
      <c r="L25" s="282"/>
      <c r="M25" s="283">
        <f>基本・単一!L9-基本・単一!L8</f>
        <v>83</v>
      </c>
      <c r="N25" s="283"/>
      <c r="O25" s="283"/>
    </row>
  </sheetData>
  <sheetProtection password="D9B2" sheet="1"/>
  <mergeCells count="114">
    <mergeCell ref="A25:C25"/>
    <mergeCell ref="D25:F25"/>
    <mergeCell ref="G25:I25"/>
    <mergeCell ref="J25:L25"/>
    <mergeCell ref="M25:O25"/>
    <mergeCell ref="A23:C23"/>
    <mergeCell ref="A24:C24"/>
    <mergeCell ref="D24:F24"/>
    <mergeCell ref="G24:I24"/>
    <mergeCell ref="J24:L24"/>
    <mergeCell ref="A22:C22"/>
    <mergeCell ref="D22:F22"/>
    <mergeCell ref="G22:I22"/>
    <mergeCell ref="J22:L22"/>
    <mergeCell ref="M22:O22"/>
    <mergeCell ref="A19:C19"/>
    <mergeCell ref="M24:O24"/>
    <mergeCell ref="A21:C21"/>
    <mergeCell ref="D23:F23"/>
    <mergeCell ref="G23:I23"/>
    <mergeCell ref="J23:L23"/>
    <mergeCell ref="M23:O23"/>
    <mergeCell ref="D19:F19"/>
    <mergeCell ref="G19:I19"/>
    <mergeCell ref="J19:L19"/>
    <mergeCell ref="M19:O19"/>
    <mergeCell ref="D21:F21"/>
    <mergeCell ref="G21:I21"/>
    <mergeCell ref="J21:L21"/>
    <mergeCell ref="M21:O21"/>
    <mergeCell ref="A20:C20"/>
    <mergeCell ref="D20:F20"/>
    <mergeCell ref="G20:I20"/>
    <mergeCell ref="J20:L20"/>
    <mergeCell ref="M20:O20"/>
    <mergeCell ref="A17:C17"/>
    <mergeCell ref="D17:F17"/>
    <mergeCell ref="G17:I17"/>
    <mergeCell ref="J17:L17"/>
    <mergeCell ref="M17:O17"/>
    <mergeCell ref="A18:C18"/>
    <mergeCell ref="D18:F18"/>
    <mergeCell ref="G18:I18"/>
    <mergeCell ref="J18:L18"/>
    <mergeCell ref="M18:O18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M16:O16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A11:C11"/>
    <mergeCell ref="D11:F11"/>
    <mergeCell ref="G11:I11"/>
    <mergeCell ref="J11:L11"/>
    <mergeCell ref="M11:O11"/>
    <mergeCell ref="A12:C12"/>
    <mergeCell ref="D12:F12"/>
    <mergeCell ref="G12:I12"/>
    <mergeCell ref="J12:L12"/>
    <mergeCell ref="M12:O12"/>
    <mergeCell ref="A9:C9"/>
    <mergeCell ref="D9:F9"/>
    <mergeCell ref="G9:I9"/>
    <mergeCell ref="J9:L9"/>
    <mergeCell ref="M9:O9"/>
    <mergeCell ref="A10:C10"/>
    <mergeCell ref="D10:F10"/>
    <mergeCell ref="G10:I10"/>
    <mergeCell ref="J10:L10"/>
    <mergeCell ref="M10:O10"/>
    <mergeCell ref="A1:I3"/>
    <mergeCell ref="J1:O1"/>
    <mergeCell ref="J2:L3"/>
    <mergeCell ref="M2:O3"/>
    <mergeCell ref="A4:C4"/>
    <mergeCell ref="D4:F4"/>
    <mergeCell ref="G4:I4"/>
    <mergeCell ref="J4:L4"/>
    <mergeCell ref="M4:O4"/>
    <mergeCell ref="A8:C8"/>
    <mergeCell ref="D8:F8"/>
    <mergeCell ref="G8:I8"/>
    <mergeCell ref="J8:L8"/>
    <mergeCell ref="M8:O8"/>
    <mergeCell ref="D5:F5"/>
    <mergeCell ref="G5:I5"/>
    <mergeCell ref="J5:L5"/>
    <mergeCell ref="M5:O5"/>
    <mergeCell ref="A6:C6"/>
    <mergeCell ref="D6:F6"/>
    <mergeCell ref="G6:I6"/>
    <mergeCell ref="J6:L6"/>
    <mergeCell ref="M6:O6"/>
    <mergeCell ref="A5:C5"/>
    <mergeCell ref="A7:C7"/>
    <mergeCell ref="D7:F7"/>
    <mergeCell ref="G7:I7"/>
    <mergeCell ref="J7:L7"/>
    <mergeCell ref="M7:O7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pane ySplit="3" topLeftCell="A4" activePane="bottomLeft" state="frozen"/>
      <selection activeCell="N110" sqref="N110"/>
      <selection pane="bottomLeft" activeCell="F5" sqref="F5:H5"/>
    </sheetView>
  </sheetViews>
  <sheetFormatPr defaultColWidth="2.625" defaultRowHeight="18" customHeight="1" outlineLevelCol="1" x14ac:dyDescent="0.15"/>
  <cols>
    <col min="1" max="8" width="2.625" style="1" customWidth="1"/>
    <col min="9" max="11" width="2.625" style="1" customWidth="1" outlineLevel="1"/>
    <col min="12" max="15" width="2.625" style="1" customWidth="1"/>
    <col min="16" max="16" width="3.25" style="1" customWidth="1"/>
    <col min="17" max="16384" width="2.625" style="1"/>
  </cols>
  <sheetData>
    <row r="1" spans="1:17" ht="18" customHeight="1" x14ac:dyDescent="0.15">
      <c r="A1" s="276" t="s">
        <v>2</v>
      </c>
      <c r="B1" s="276"/>
      <c r="C1" s="276"/>
      <c r="D1" s="276"/>
      <c r="E1" s="276"/>
      <c r="F1" s="276"/>
      <c r="G1" s="276"/>
      <c r="H1" s="276"/>
      <c r="I1" s="277" t="s">
        <v>3</v>
      </c>
      <c r="J1" s="277"/>
      <c r="K1" s="277"/>
      <c r="L1" s="278" t="s">
        <v>513</v>
      </c>
      <c r="M1" s="278"/>
      <c r="N1" s="278"/>
      <c r="P1" s="1" t="s">
        <v>19</v>
      </c>
    </row>
    <row r="2" spans="1:17" ht="18" customHeight="1" x14ac:dyDescent="0.15">
      <c r="A2" s="276"/>
      <c r="B2" s="276"/>
      <c r="C2" s="276"/>
      <c r="D2" s="276"/>
      <c r="E2" s="276"/>
      <c r="F2" s="276"/>
      <c r="G2" s="276"/>
      <c r="H2" s="276"/>
      <c r="I2" s="277"/>
      <c r="J2" s="277"/>
      <c r="K2" s="277"/>
      <c r="L2" s="278"/>
      <c r="M2" s="278"/>
      <c r="N2" s="278"/>
      <c r="P2" s="3">
        <v>69</v>
      </c>
      <c r="Q2" s="1" t="s">
        <v>5</v>
      </c>
    </row>
    <row r="3" spans="1:17" ht="18" customHeight="1" x14ac:dyDescent="0.15">
      <c r="A3" s="276"/>
      <c r="B3" s="276"/>
      <c r="C3" s="276"/>
      <c r="D3" s="276"/>
      <c r="E3" s="276"/>
      <c r="F3" s="276"/>
      <c r="G3" s="276"/>
      <c r="H3" s="276"/>
      <c r="I3" s="277"/>
      <c r="J3" s="277"/>
      <c r="K3" s="277"/>
      <c r="L3" s="278"/>
      <c r="M3" s="278"/>
      <c r="N3" s="278"/>
    </row>
    <row r="4" spans="1:17" ht="18" customHeight="1" x14ac:dyDescent="0.15">
      <c r="A4" s="287" t="s">
        <v>20</v>
      </c>
      <c r="B4" s="287"/>
      <c r="C4" s="287"/>
      <c r="D4" s="291" t="s">
        <v>1</v>
      </c>
      <c r="E4" s="291"/>
      <c r="F4" s="292">
        <v>0.5</v>
      </c>
      <c r="G4" s="292"/>
      <c r="H4" s="292"/>
      <c r="I4" s="282">
        <v>80</v>
      </c>
      <c r="J4" s="282"/>
      <c r="K4" s="282"/>
      <c r="L4" s="283">
        <v>106</v>
      </c>
      <c r="M4" s="283"/>
      <c r="N4" s="283"/>
    </row>
    <row r="5" spans="1:17" ht="18" customHeight="1" x14ac:dyDescent="0.15">
      <c r="A5" s="287" t="s">
        <v>20</v>
      </c>
      <c r="B5" s="287"/>
      <c r="C5" s="287"/>
      <c r="D5" s="291" t="s">
        <v>1</v>
      </c>
      <c r="E5" s="291"/>
      <c r="F5" s="292">
        <v>1</v>
      </c>
      <c r="G5" s="292"/>
      <c r="H5" s="292"/>
      <c r="I5" s="282">
        <v>150</v>
      </c>
      <c r="J5" s="282"/>
      <c r="K5" s="282"/>
      <c r="L5" s="283">
        <v>153</v>
      </c>
      <c r="M5" s="283"/>
      <c r="N5" s="283"/>
    </row>
    <row r="6" spans="1:17" ht="18" customHeight="1" x14ac:dyDescent="0.15">
      <c r="A6" s="287" t="s">
        <v>20</v>
      </c>
      <c r="B6" s="287"/>
      <c r="C6" s="287"/>
      <c r="D6" s="291" t="s">
        <v>1</v>
      </c>
      <c r="E6" s="291"/>
      <c r="F6" s="292">
        <v>1.5</v>
      </c>
      <c r="G6" s="292"/>
      <c r="H6" s="292"/>
      <c r="I6" s="282">
        <v>225</v>
      </c>
      <c r="J6" s="282"/>
      <c r="K6" s="282"/>
      <c r="L6" s="283">
        <v>275</v>
      </c>
      <c r="M6" s="283"/>
      <c r="N6" s="283"/>
    </row>
    <row r="7" spans="1:17" ht="18" customHeight="1" x14ac:dyDescent="0.15">
      <c r="A7" s="287" t="s">
        <v>20</v>
      </c>
      <c r="B7" s="287"/>
      <c r="C7" s="287"/>
      <c r="D7" s="291" t="s">
        <v>1</v>
      </c>
      <c r="E7" s="291"/>
      <c r="F7" s="292">
        <v>2</v>
      </c>
      <c r="G7" s="292"/>
      <c r="H7" s="292"/>
      <c r="I7" s="282">
        <v>295</v>
      </c>
      <c r="J7" s="282"/>
      <c r="K7" s="282"/>
      <c r="L7" s="283">
        <v>344</v>
      </c>
      <c r="M7" s="283"/>
      <c r="N7" s="283"/>
    </row>
    <row r="8" spans="1:17" ht="18" customHeight="1" x14ac:dyDescent="0.15">
      <c r="A8" s="287" t="s">
        <v>20</v>
      </c>
      <c r="B8" s="287"/>
      <c r="C8" s="287"/>
      <c r="D8" s="285" t="s">
        <v>1</v>
      </c>
      <c r="E8" s="285"/>
      <c r="F8" s="286">
        <v>2.5</v>
      </c>
      <c r="G8" s="286"/>
      <c r="H8" s="286"/>
      <c r="I8" s="282">
        <v>365</v>
      </c>
      <c r="J8" s="282"/>
      <c r="K8" s="282"/>
      <c r="L8" s="283">
        <f t="shared" ref="L8:L24" si="0">L7+$P$2</f>
        <v>413</v>
      </c>
      <c r="M8" s="283"/>
      <c r="N8" s="283"/>
    </row>
    <row r="9" spans="1:17" ht="18" customHeight="1" x14ac:dyDescent="0.15">
      <c r="A9" s="287" t="s">
        <v>20</v>
      </c>
      <c r="B9" s="287"/>
      <c r="C9" s="287"/>
      <c r="D9" s="285" t="s">
        <v>1</v>
      </c>
      <c r="E9" s="285"/>
      <c r="F9" s="286">
        <v>3</v>
      </c>
      <c r="G9" s="286"/>
      <c r="H9" s="286"/>
      <c r="I9" s="282">
        <v>435</v>
      </c>
      <c r="J9" s="282"/>
      <c r="K9" s="282"/>
      <c r="L9" s="283">
        <f t="shared" si="0"/>
        <v>482</v>
      </c>
      <c r="M9" s="283"/>
      <c r="N9" s="283"/>
    </row>
    <row r="10" spans="1:17" ht="18" customHeight="1" x14ac:dyDescent="0.15">
      <c r="A10" s="287" t="s">
        <v>20</v>
      </c>
      <c r="B10" s="287"/>
      <c r="C10" s="287"/>
      <c r="D10" s="285" t="s">
        <v>1</v>
      </c>
      <c r="E10" s="285"/>
      <c r="F10" s="286">
        <v>3.5</v>
      </c>
      <c r="G10" s="286"/>
      <c r="H10" s="286"/>
      <c r="I10" s="282">
        <v>505</v>
      </c>
      <c r="J10" s="282"/>
      <c r="K10" s="282"/>
      <c r="L10" s="283">
        <f t="shared" si="0"/>
        <v>551</v>
      </c>
      <c r="M10" s="283"/>
      <c r="N10" s="283"/>
    </row>
    <row r="11" spans="1:17" ht="18" customHeight="1" x14ac:dyDescent="0.15">
      <c r="A11" s="287" t="s">
        <v>20</v>
      </c>
      <c r="B11" s="287"/>
      <c r="C11" s="287"/>
      <c r="D11" s="293" t="s">
        <v>1</v>
      </c>
      <c r="E11" s="293"/>
      <c r="F11" s="294">
        <v>4</v>
      </c>
      <c r="G11" s="294"/>
      <c r="H11" s="294"/>
      <c r="I11" s="282">
        <v>575</v>
      </c>
      <c r="J11" s="282"/>
      <c r="K11" s="282"/>
      <c r="L11" s="283">
        <f t="shared" si="0"/>
        <v>620</v>
      </c>
      <c r="M11" s="283"/>
      <c r="N11" s="283"/>
    </row>
    <row r="12" spans="1:17" ht="18" customHeight="1" x14ac:dyDescent="0.15">
      <c r="A12" s="287" t="s">
        <v>20</v>
      </c>
      <c r="B12" s="287"/>
      <c r="C12" s="287"/>
      <c r="D12" s="293" t="s">
        <v>1</v>
      </c>
      <c r="E12" s="293"/>
      <c r="F12" s="294">
        <v>4.5</v>
      </c>
      <c r="G12" s="294"/>
      <c r="H12" s="294"/>
      <c r="I12" s="282">
        <v>645</v>
      </c>
      <c r="J12" s="282"/>
      <c r="K12" s="282"/>
      <c r="L12" s="283">
        <f t="shared" si="0"/>
        <v>689</v>
      </c>
      <c r="M12" s="283"/>
      <c r="N12" s="283"/>
    </row>
    <row r="13" spans="1:17" ht="18" customHeight="1" x14ac:dyDescent="0.15">
      <c r="A13" s="287" t="s">
        <v>20</v>
      </c>
      <c r="B13" s="287"/>
      <c r="C13" s="287"/>
      <c r="D13" s="293" t="s">
        <v>1</v>
      </c>
      <c r="E13" s="293"/>
      <c r="F13" s="294">
        <v>5</v>
      </c>
      <c r="G13" s="294"/>
      <c r="H13" s="294"/>
      <c r="I13" s="282">
        <v>715</v>
      </c>
      <c r="J13" s="282"/>
      <c r="K13" s="282"/>
      <c r="L13" s="283">
        <f t="shared" si="0"/>
        <v>758</v>
      </c>
      <c r="M13" s="283"/>
      <c r="N13" s="283"/>
    </row>
    <row r="14" spans="1:17" ht="18" customHeight="1" x14ac:dyDescent="0.15">
      <c r="A14" s="287" t="s">
        <v>20</v>
      </c>
      <c r="B14" s="287"/>
      <c r="C14" s="287"/>
      <c r="D14" s="293" t="s">
        <v>1</v>
      </c>
      <c r="E14" s="293"/>
      <c r="F14" s="294">
        <v>5.5</v>
      </c>
      <c r="G14" s="294"/>
      <c r="H14" s="294"/>
      <c r="I14" s="282">
        <v>785</v>
      </c>
      <c r="J14" s="282"/>
      <c r="K14" s="282"/>
      <c r="L14" s="283">
        <f t="shared" si="0"/>
        <v>827</v>
      </c>
      <c r="M14" s="283"/>
      <c r="N14" s="283"/>
    </row>
    <row r="15" spans="1:17" ht="18" customHeight="1" x14ac:dyDescent="0.15">
      <c r="A15" s="287" t="s">
        <v>20</v>
      </c>
      <c r="B15" s="287"/>
      <c r="C15" s="287"/>
      <c r="D15" s="293" t="s">
        <v>1</v>
      </c>
      <c r="E15" s="293"/>
      <c r="F15" s="294">
        <v>6</v>
      </c>
      <c r="G15" s="294"/>
      <c r="H15" s="294"/>
      <c r="I15" s="282">
        <v>855</v>
      </c>
      <c r="J15" s="282"/>
      <c r="K15" s="282"/>
      <c r="L15" s="283">
        <f t="shared" si="0"/>
        <v>896</v>
      </c>
      <c r="M15" s="283"/>
      <c r="N15" s="283"/>
    </row>
    <row r="16" spans="1:17" ht="18" customHeight="1" x14ac:dyDescent="0.15">
      <c r="A16" s="287" t="s">
        <v>20</v>
      </c>
      <c r="B16" s="287"/>
      <c r="C16" s="287"/>
      <c r="D16" s="293" t="s">
        <v>1</v>
      </c>
      <c r="E16" s="293"/>
      <c r="F16" s="294">
        <v>6.5</v>
      </c>
      <c r="G16" s="294"/>
      <c r="H16" s="294"/>
      <c r="I16" s="282">
        <v>925</v>
      </c>
      <c r="J16" s="282"/>
      <c r="K16" s="282"/>
      <c r="L16" s="283">
        <f t="shared" si="0"/>
        <v>965</v>
      </c>
      <c r="M16" s="283"/>
      <c r="N16" s="283"/>
    </row>
    <row r="17" spans="1:14" ht="18" customHeight="1" x14ac:dyDescent="0.15">
      <c r="A17" s="287" t="s">
        <v>20</v>
      </c>
      <c r="B17" s="287"/>
      <c r="C17" s="287"/>
      <c r="D17" s="293" t="s">
        <v>1</v>
      </c>
      <c r="E17" s="293"/>
      <c r="F17" s="294">
        <v>7</v>
      </c>
      <c r="G17" s="294"/>
      <c r="H17" s="294"/>
      <c r="I17" s="282">
        <v>995</v>
      </c>
      <c r="J17" s="282"/>
      <c r="K17" s="282"/>
      <c r="L17" s="283">
        <f t="shared" si="0"/>
        <v>1034</v>
      </c>
      <c r="M17" s="283"/>
      <c r="N17" s="283"/>
    </row>
    <row r="18" spans="1:14" ht="18" customHeight="1" x14ac:dyDescent="0.15">
      <c r="A18" s="287" t="s">
        <v>20</v>
      </c>
      <c r="B18" s="287"/>
      <c r="C18" s="287"/>
      <c r="D18" s="293" t="s">
        <v>1</v>
      </c>
      <c r="E18" s="293"/>
      <c r="F18" s="294">
        <v>7.5</v>
      </c>
      <c r="G18" s="294"/>
      <c r="H18" s="294"/>
      <c r="I18" s="282">
        <v>1065</v>
      </c>
      <c r="J18" s="282"/>
      <c r="K18" s="282"/>
      <c r="L18" s="283">
        <f t="shared" si="0"/>
        <v>1103</v>
      </c>
      <c r="M18" s="283"/>
      <c r="N18" s="283"/>
    </row>
    <row r="19" spans="1:14" ht="18" customHeight="1" x14ac:dyDescent="0.15">
      <c r="A19" s="287" t="s">
        <v>20</v>
      </c>
      <c r="B19" s="287"/>
      <c r="C19" s="287"/>
      <c r="D19" s="293" t="s">
        <v>1</v>
      </c>
      <c r="E19" s="293"/>
      <c r="F19" s="294">
        <v>8</v>
      </c>
      <c r="G19" s="294"/>
      <c r="H19" s="294"/>
      <c r="I19" s="282">
        <v>1135</v>
      </c>
      <c r="J19" s="282"/>
      <c r="K19" s="282"/>
      <c r="L19" s="283">
        <f t="shared" si="0"/>
        <v>1172</v>
      </c>
      <c r="M19" s="283"/>
      <c r="N19" s="283"/>
    </row>
    <row r="20" spans="1:14" ht="18" customHeight="1" x14ac:dyDescent="0.15">
      <c r="A20" s="287" t="s">
        <v>20</v>
      </c>
      <c r="B20" s="287"/>
      <c r="C20" s="287"/>
      <c r="D20" s="293" t="s">
        <v>1</v>
      </c>
      <c r="E20" s="293"/>
      <c r="F20" s="294">
        <v>8.5</v>
      </c>
      <c r="G20" s="294"/>
      <c r="H20" s="294"/>
      <c r="I20" s="282">
        <v>1205</v>
      </c>
      <c r="J20" s="282"/>
      <c r="K20" s="282"/>
      <c r="L20" s="283">
        <f t="shared" si="0"/>
        <v>1241</v>
      </c>
      <c r="M20" s="283"/>
      <c r="N20" s="283"/>
    </row>
    <row r="21" spans="1:14" ht="18" customHeight="1" x14ac:dyDescent="0.15">
      <c r="A21" s="287" t="s">
        <v>20</v>
      </c>
      <c r="B21" s="287"/>
      <c r="C21" s="287"/>
      <c r="D21" s="293" t="s">
        <v>1</v>
      </c>
      <c r="E21" s="293"/>
      <c r="F21" s="294">
        <v>9</v>
      </c>
      <c r="G21" s="294"/>
      <c r="H21" s="294"/>
      <c r="I21" s="282">
        <v>1275</v>
      </c>
      <c r="J21" s="282"/>
      <c r="K21" s="282"/>
      <c r="L21" s="283">
        <f t="shared" si="0"/>
        <v>1310</v>
      </c>
      <c r="M21" s="283"/>
      <c r="N21" s="283"/>
    </row>
    <row r="22" spans="1:14" ht="18" customHeight="1" x14ac:dyDescent="0.15">
      <c r="A22" s="287" t="s">
        <v>20</v>
      </c>
      <c r="B22" s="287"/>
      <c r="C22" s="287"/>
      <c r="D22" s="293" t="s">
        <v>1</v>
      </c>
      <c r="E22" s="293"/>
      <c r="F22" s="294">
        <v>9.5</v>
      </c>
      <c r="G22" s="294"/>
      <c r="H22" s="294"/>
      <c r="I22" s="282">
        <v>1345</v>
      </c>
      <c r="J22" s="282"/>
      <c r="K22" s="282"/>
      <c r="L22" s="283">
        <f t="shared" si="0"/>
        <v>1379</v>
      </c>
      <c r="M22" s="283"/>
      <c r="N22" s="283"/>
    </row>
    <row r="23" spans="1:14" ht="18" customHeight="1" x14ac:dyDescent="0.15">
      <c r="A23" s="287" t="s">
        <v>20</v>
      </c>
      <c r="B23" s="287"/>
      <c r="C23" s="287"/>
      <c r="D23" s="293" t="s">
        <v>1</v>
      </c>
      <c r="E23" s="293"/>
      <c r="F23" s="294">
        <v>10</v>
      </c>
      <c r="G23" s="294"/>
      <c r="H23" s="294"/>
      <c r="I23" s="282">
        <v>1415</v>
      </c>
      <c r="J23" s="282"/>
      <c r="K23" s="282"/>
      <c r="L23" s="283">
        <f t="shared" si="0"/>
        <v>1448</v>
      </c>
      <c r="M23" s="283"/>
      <c r="N23" s="283"/>
    </row>
    <row r="24" spans="1:14" ht="18" customHeight="1" x14ac:dyDescent="0.15">
      <c r="A24" s="287" t="s">
        <v>20</v>
      </c>
      <c r="B24" s="287"/>
      <c r="C24" s="287"/>
      <c r="D24" s="293" t="s">
        <v>1</v>
      </c>
      <c r="E24" s="293"/>
      <c r="F24" s="294">
        <v>10.5</v>
      </c>
      <c r="G24" s="294"/>
      <c r="H24" s="294"/>
      <c r="I24" s="282">
        <v>1485</v>
      </c>
      <c r="J24" s="282"/>
      <c r="K24" s="282"/>
      <c r="L24" s="283">
        <f t="shared" si="0"/>
        <v>1517</v>
      </c>
      <c r="M24" s="283"/>
      <c r="N24" s="283"/>
    </row>
  </sheetData>
  <sheetProtection password="D9B2" sheet="1"/>
  <mergeCells count="108">
    <mergeCell ref="A24:C24"/>
    <mergeCell ref="D24:E24"/>
    <mergeCell ref="F24:H24"/>
    <mergeCell ref="I24:K24"/>
    <mergeCell ref="L24:N24"/>
    <mergeCell ref="A22:C22"/>
    <mergeCell ref="D22:E22"/>
    <mergeCell ref="F22:H22"/>
    <mergeCell ref="I22:K22"/>
    <mergeCell ref="L22:N22"/>
    <mergeCell ref="A23:C23"/>
    <mergeCell ref="D23:E23"/>
    <mergeCell ref="F23:H23"/>
    <mergeCell ref="I23:K23"/>
    <mergeCell ref="L23:N23"/>
    <mergeCell ref="A20:C20"/>
    <mergeCell ref="D20:E20"/>
    <mergeCell ref="F20:H20"/>
    <mergeCell ref="I20:K20"/>
    <mergeCell ref="L20:N20"/>
    <mergeCell ref="A21:C21"/>
    <mergeCell ref="D21:E21"/>
    <mergeCell ref="F21:H21"/>
    <mergeCell ref="I21:K21"/>
    <mergeCell ref="L21:N21"/>
    <mergeCell ref="A18:C18"/>
    <mergeCell ref="D18:E18"/>
    <mergeCell ref="F18:H18"/>
    <mergeCell ref="I18:K18"/>
    <mergeCell ref="L18:N18"/>
    <mergeCell ref="A19:C19"/>
    <mergeCell ref="D19:E19"/>
    <mergeCell ref="F19:H19"/>
    <mergeCell ref="I19:K19"/>
    <mergeCell ref="L19:N19"/>
    <mergeCell ref="A16:C16"/>
    <mergeCell ref="D16:E16"/>
    <mergeCell ref="F16:H16"/>
    <mergeCell ref="I16:K16"/>
    <mergeCell ref="L16:N16"/>
    <mergeCell ref="A17:C17"/>
    <mergeCell ref="D17:E17"/>
    <mergeCell ref="F17:H17"/>
    <mergeCell ref="I17:K17"/>
    <mergeCell ref="L17:N17"/>
    <mergeCell ref="A14:C14"/>
    <mergeCell ref="D14:E14"/>
    <mergeCell ref="F14:H14"/>
    <mergeCell ref="I14:K14"/>
    <mergeCell ref="L14:N14"/>
    <mergeCell ref="A15:C15"/>
    <mergeCell ref="D15:E15"/>
    <mergeCell ref="F15:H15"/>
    <mergeCell ref="I15:K15"/>
    <mergeCell ref="L15:N15"/>
    <mergeCell ref="A12:C12"/>
    <mergeCell ref="D12:E12"/>
    <mergeCell ref="F12:H12"/>
    <mergeCell ref="I12:K12"/>
    <mergeCell ref="L12:N12"/>
    <mergeCell ref="A13:C13"/>
    <mergeCell ref="D13:E13"/>
    <mergeCell ref="F13:H13"/>
    <mergeCell ref="I13:K13"/>
    <mergeCell ref="L13:N13"/>
    <mergeCell ref="A10:C10"/>
    <mergeCell ref="D10:E10"/>
    <mergeCell ref="F10:H10"/>
    <mergeCell ref="I10:K10"/>
    <mergeCell ref="L10:N10"/>
    <mergeCell ref="A11:C11"/>
    <mergeCell ref="D11:E11"/>
    <mergeCell ref="F11:H11"/>
    <mergeCell ref="I11:K11"/>
    <mergeCell ref="L11:N11"/>
    <mergeCell ref="A8:C8"/>
    <mergeCell ref="D8:E8"/>
    <mergeCell ref="F8:H8"/>
    <mergeCell ref="I8:K8"/>
    <mergeCell ref="L8:N8"/>
    <mergeCell ref="A9:C9"/>
    <mergeCell ref="D9:E9"/>
    <mergeCell ref="F9:H9"/>
    <mergeCell ref="I9:K9"/>
    <mergeCell ref="L9:N9"/>
    <mergeCell ref="A6:C6"/>
    <mergeCell ref="D6:E6"/>
    <mergeCell ref="F6:H6"/>
    <mergeCell ref="I6:K6"/>
    <mergeCell ref="L6:N6"/>
    <mergeCell ref="A7:C7"/>
    <mergeCell ref="D7:E7"/>
    <mergeCell ref="F7:H7"/>
    <mergeCell ref="I7:K7"/>
    <mergeCell ref="L7:N7"/>
    <mergeCell ref="A1:H3"/>
    <mergeCell ref="I1:K3"/>
    <mergeCell ref="L1:N3"/>
    <mergeCell ref="A4:C4"/>
    <mergeCell ref="D4:E4"/>
    <mergeCell ref="F4:H4"/>
    <mergeCell ref="I4:K4"/>
    <mergeCell ref="L4:N4"/>
    <mergeCell ref="A5:C5"/>
    <mergeCell ref="D5:E5"/>
    <mergeCell ref="F5:H5"/>
    <mergeCell ref="I5:K5"/>
    <mergeCell ref="L5:N5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zoomScaleNormal="100" zoomScaleSheetLayoutView="100" workbookViewId="0">
      <pane ySplit="3" topLeftCell="A4" activePane="bottomLeft" state="frozen"/>
      <selection activeCell="N110" sqref="N110"/>
      <selection pane="bottomLeft" activeCell="AF9" sqref="AF9"/>
    </sheetView>
  </sheetViews>
  <sheetFormatPr defaultColWidth="2.625" defaultRowHeight="18" customHeight="1" outlineLevelCol="1" x14ac:dyDescent="0.15"/>
  <cols>
    <col min="1" max="9" width="2.625" style="1" customWidth="1"/>
    <col min="10" max="12" width="2.625" style="1" customWidth="1" outlineLevel="1"/>
    <col min="13" max="16" width="2.625" style="1" customWidth="1"/>
    <col min="17" max="17" width="3.25" style="1" customWidth="1"/>
    <col min="18" max="16384" width="2.625" style="1"/>
  </cols>
  <sheetData>
    <row r="1" spans="1:18" ht="18" customHeight="1" x14ac:dyDescent="0.15">
      <c r="A1" s="276" t="s">
        <v>2</v>
      </c>
      <c r="B1" s="276"/>
      <c r="C1" s="276"/>
      <c r="D1" s="276"/>
      <c r="E1" s="276"/>
      <c r="F1" s="276"/>
      <c r="G1" s="276"/>
      <c r="H1" s="276"/>
      <c r="I1" s="276"/>
      <c r="J1" s="289" t="s">
        <v>7</v>
      </c>
      <c r="K1" s="289"/>
      <c r="L1" s="289"/>
      <c r="M1" s="289"/>
      <c r="N1" s="289"/>
      <c r="O1" s="289"/>
      <c r="Q1" s="1" t="s">
        <v>19</v>
      </c>
    </row>
    <row r="2" spans="1:18" ht="18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7" t="s">
        <v>3</v>
      </c>
      <c r="K2" s="277"/>
      <c r="L2" s="277"/>
      <c r="M2" s="278" t="s">
        <v>513</v>
      </c>
      <c r="N2" s="278"/>
      <c r="O2" s="278"/>
      <c r="Q2" s="4">
        <v>69</v>
      </c>
      <c r="R2" s="1" t="s">
        <v>5</v>
      </c>
    </row>
    <row r="3" spans="1:18" ht="18" customHeight="1" x14ac:dyDescent="0.15">
      <c r="A3" s="276"/>
      <c r="B3" s="276"/>
      <c r="C3" s="276"/>
      <c r="D3" s="276"/>
      <c r="E3" s="276"/>
      <c r="F3" s="276"/>
      <c r="G3" s="276"/>
      <c r="H3" s="276"/>
      <c r="I3" s="276"/>
      <c r="J3" s="277"/>
      <c r="K3" s="277"/>
      <c r="L3" s="277"/>
      <c r="M3" s="278"/>
      <c r="N3" s="278"/>
      <c r="O3" s="278"/>
    </row>
    <row r="4" spans="1:18" ht="18" customHeight="1" x14ac:dyDescent="0.15">
      <c r="A4" s="287" t="s">
        <v>20</v>
      </c>
      <c r="B4" s="287"/>
      <c r="C4" s="287"/>
      <c r="D4" s="288">
        <v>0.5</v>
      </c>
      <c r="E4" s="288"/>
      <c r="F4" s="288"/>
      <c r="G4" s="294">
        <v>0.5</v>
      </c>
      <c r="H4" s="294"/>
      <c r="I4" s="294"/>
      <c r="J4" s="282">
        <v>70</v>
      </c>
      <c r="K4" s="282"/>
      <c r="L4" s="282"/>
      <c r="M4" s="283">
        <f>'基本（介護無）・単一'!L5-'基本（介護無）・単一'!L4</f>
        <v>47</v>
      </c>
      <c r="N4" s="283"/>
      <c r="O4" s="283"/>
    </row>
    <row r="5" spans="1:18" ht="18" customHeight="1" x14ac:dyDescent="0.15">
      <c r="A5" s="287" t="s">
        <v>20</v>
      </c>
      <c r="B5" s="287"/>
      <c r="C5" s="287"/>
      <c r="D5" s="288">
        <v>0.5</v>
      </c>
      <c r="E5" s="288"/>
      <c r="F5" s="288"/>
      <c r="G5" s="294">
        <v>1</v>
      </c>
      <c r="H5" s="294"/>
      <c r="I5" s="294"/>
      <c r="J5" s="282">
        <v>145</v>
      </c>
      <c r="K5" s="282"/>
      <c r="L5" s="282"/>
      <c r="M5" s="283">
        <f>M4+'基本（介護無）・単一'!L6-'基本（介護無）・単一'!L5</f>
        <v>169</v>
      </c>
      <c r="N5" s="283"/>
      <c r="O5" s="283"/>
    </row>
    <row r="6" spans="1:18" ht="18" customHeight="1" x14ac:dyDescent="0.15">
      <c r="A6" s="287" t="s">
        <v>20</v>
      </c>
      <c r="B6" s="287"/>
      <c r="C6" s="287"/>
      <c r="D6" s="288">
        <v>0.5</v>
      </c>
      <c r="E6" s="288"/>
      <c r="F6" s="288"/>
      <c r="G6" s="294">
        <v>1.5</v>
      </c>
      <c r="H6" s="294"/>
      <c r="I6" s="294"/>
      <c r="J6" s="282">
        <v>215</v>
      </c>
      <c r="K6" s="282"/>
      <c r="L6" s="282"/>
      <c r="M6" s="283">
        <f>M5+'基本（介護無）・単一'!L7-'基本（介護無）・単一'!L6</f>
        <v>238</v>
      </c>
      <c r="N6" s="283"/>
      <c r="O6" s="283"/>
    </row>
    <row r="7" spans="1:18" ht="18" customHeight="1" x14ac:dyDescent="0.15">
      <c r="A7" s="287" t="s">
        <v>20</v>
      </c>
      <c r="B7" s="287"/>
      <c r="C7" s="287"/>
      <c r="D7" s="288">
        <v>0.5</v>
      </c>
      <c r="E7" s="288"/>
      <c r="F7" s="288"/>
      <c r="G7" s="294">
        <v>2</v>
      </c>
      <c r="H7" s="294"/>
      <c r="I7" s="294"/>
      <c r="J7" s="282">
        <v>285</v>
      </c>
      <c r="K7" s="282"/>
      <c r="L7" s="282"/>
      <c r="M7" s="283">
        <f t="shared" ref="M7:M24" si="0">M6+$Q$2</f>
        <v>307</v>
      </c>
      <c r="N7" s="283"/>
      <c r="O7" s="283"/>
    </row>
    <row r="8" spans="1:18" ht="18" customHeight="1" x14ac:dyDescent="0.15">
      <c r="A8" s="287" t="s">
        <v>20</v>
      </c>
      <c r="B8" s="287"/>
      <c r="C8" s="287"/>
      <c r="D8" s="288">
        <v>0.5</v>
      </c>
      <c r="E8" s="288"/>
      <c r="F8" s="288"/>
      <c r="G8" s="294">
        <v>2.5</v>
      </c>
      <c r="H8" s="294"/>
      <c r="I8" s="294"/>
      <c r="J8" s="282">
        <v>355</v>
      </c>
      <c r="K8" s="282"/>
      <c r="L8" s="282"/>
      <c r="M8" s="283">
        <f t="shared" si="0"/>
        <v>376</v>
      </c>
      <c r="N8" s="283"/>
      <c r="O8" s="283"/>
    </row>
    <row r="9" spans="1:18" ht="18" customHeight="1" x14ac:dyDescent="0.15">
      <c r="A9" s="287" t="s">
        <v>20</v>
      </c>
      <c r="B9" s="287"/>
      <c r="C9" s="287"/>
      <c r="D9" s="288">
        <v>0.5</v>
      </c>
      <c r="E9" s="288"/>
      <c r="F9" s="288"/>
      <c r="G9" s="294">
        <v>3</v>
      </c>
      <c r="H9" s="294"/>
      <c r="I9" s="294"/>
      <c r="J9" s="282">
        <v>425</v>
      </c>
      <c r="K9" s="282"/>
      <c r="L9" s="282"/>
      <c r="M9" s="283">
        <f t="shared" si="0"/>
        <v>445</v>
      </c>
      <c r="N9" s="283"/>
      <c r="O9" s="283"/>
    </row>
    <row r="10" spans="1:18" ht="18" customHeight="1" x14ac:dyDescent="0.15">
      <c r="A10" s="287" t="s">
        <v>20</v>
      </c>
      <c r="B10" s="287"/>
      <c r="C10" s="287"/>
      <c r="D10" s="288">
        <v>0.5</v>
      </c>
      <c r="E10" s="288"/>
      <c r="F10" s="288"/>
      <c r="G10" s="294">
        <v>3.5</v>
      </c>
      <c r="H10" s="294"/>
      <c r="I10" s="294"/>
      <c r="J10" s="282">
        <v>495</v>
      </c>
      <c r="K10" s="282"/>
      <c r="L10" s="282"/>
      <c r="M10" s="283">
        <f t="shared" si="0"/>
        <v>514</v>
      </c>
      <c r="N10" s="283"/>
      <c r="O10" s="283"/>
    </row>
    <row r="11" spans="1:18" ht="18" customHeight="1" x14ac:dyDescent="0.15">
      <c r="A11" s="287" t="s">
        <v>20</v>
      </c>
      <c r="B11" s="287"/>
      <c r="C11" s="287"/>
      <c r="D11" s="288">
        <v>0.5</v>
      </c>
      <c r="E11" s="288"/>
      <c r="F11" s="288"/>
      <c r="G11" s="294">
        <v>4</v>
      </c>
      <c r="H11" s="294"/>
      <c r="I11" s="294"/>
      <c r="J11" s="282">
        <v>565</v>
      </c>
      <c r="K11" s="282"/>
      <c r="L11" s="282"/>
      <c r="M11" s="283">
        <f t="shared" si="0"/>
        <v>583</v>
      </c>
      <c r="N11" s="283"/>
      <c r="O11" s="283"/>
    </row>
    <row r="12" spans="1:18" ht="18" customHeight="1" x14ac:dyDescent="0.15">
      <c r="A12" s="287" t="s">
        <v>20</v>
      </c>
      <c r="B12" s="287"/>
      <c r="C12" s="287"/>
      <c r="D12" s="288">
        <v>0.5</v>
      </c>
      <c r="E12" s="288"/>
      <c r="F12" s="288"/>
      <c r="G12" s="294">
        <v>4.5</v>
      </c>
      <c r="H12" s="294"/>
      <c r="I12" s="294"/>
      <c r="J12" s="282">
        <v>635</v>
      </c>
      <c r="K12" s="282"/>
      <c r="L12" s="282"/>
      <c r="M12" s="283">
        <f t="shared" si="0"/>
        <v>652</v>
      </c>
      <c r="N12" s="283"/>
      <c r="O12" s="283"/>
    </row>
    <row r="13" spans="1:18" ht="18" customHeight="1" x14ac:dyDescent="0.15">
      <c r="A13" s="287" t="s">
        <v>20</v>
      </c>
      <c r="B13" s="287"/>
      <c r="C13" s="287"/>
      <c r="D13" s="288">
        <v>0.5</v>
      </c>
      <c r="E13" s="288"/>
      <c r="F13" s="288"/>
      <c r="G13" s="294">
        <v>5</v>
      </c>
      <c r="H13" s="294"/>
      <c r="I13" s="294"/>
      <c r="J13" s="282">
        <v>705</v>
      </c>
      <c r="K13" s="282"/>
      <c r="L13" s="282"/>
      <c r="M13" s="283">
        <f t="shared" si="0"/>
        <v>721</v>
      </c>
      <c r="N13" s="283"/>
      <c r="O13" s="283"/>
    </row>
    <row r="14" spans="1:18" ht="18" customHeight="1" x14ac:dyDescent="0.15">
      <c r="A14" s="287" t="s">
        <v>20</v>
      </c>
      <c r="B14" s="287"/>
      <c r="C14" s="287"/>
      <c r="D14" s="288">
        <v>0.5</v>
      </c>
      <c r="E14" s="288"/>
      <c r="F14" s="288"/>
      <c r="G14" s="294">
        <v>5.5</v>
      </c>
      <c r="H14" s="294"/>
      <c r="I14" s="294"/>
      <c r="J14" s="282">
        <v>775</v>
      </c>
      <c r="K14" s="282"/>
      <c r="L14" s="282"/>
      <c r="M14" s="283">
        <f t="shared" si="0"/>
        <v>790</v>
      </c>
      <c r="N14" s="283"/>
      <c r="O14" s="283"/>
    </row>
    <row r="15" spans="1:18" ht="18" customHeight="1" x14ac:dyDescent="0.15">
      <c r="A15" s="287" t="s">
        <v>20</v>
      </c>
      <c r="B15" s="287"/>
      <c r="C15" s="287"/>
      <c r="D15" s="288">
        <v>0.5</v>
      </c>
      <c r="E15" s="288"/>
      <c r="F15" s="288"/>
      <c r="G15" s="294">
        <v>6</v>
      </c>
      <c r="H15" s="294"/>
      <c r="I15" s="294"/>
      <c r="J15" s="282">
        <v>845</v>
      </c>
      <c r="K15" s="282"/>
      <c r="L15" s="282"/>
      <c r="M15" s="283">
        <f t="shared" si="0"/>
        <v>859</v>
      </c>
      <c r="N15" s="283"/>
      <c r="O15" s="283"/>
    </row>
    <row r="16" spans="1:18" ht="18" customHeight="1" x14ac:dyDescent="0.15">
      <c r="A16" s="287" t="s">
        <v>20</v>
      </c>
      <c r="B16" s="287"/>
      <c r="C16" s="287"/>
      <c r="D16" s="288">
        <v>0.5</v>
      </c>
      <c r="E16" s="288"/>
      <c r="F16" s="288"/>
      <c r="G16" s="294">
        <v>6.5</v>
      </c>
      <c r="H16" s="294"/>
      <c r="I16" s="294"/>
      <c r="J16" s="282">
        <v>915</v>
      </c>
      <c r="K16" s="282"/>
      <c r="L16" s="282"/>
      <c r="M16" s="283">
        <f t="shared" si="0"/>
        <v>928</v>
      </c>
      <c r="N16" s="283"/>
      <c r="O16" s="283"/>
    </row>
    <row r="17" spans="1:15" ht="18" customHeight="1" x14ac:dyDescent="0.15">
      <c r="A17" s="287" t="s">
        <v>20</v>
      </c>
      <c r="B17" s="287"/>
      <c r="C17" s="287"/>
      <c r="D17" s="288">
        <v>0.5</v>
      </c>
      <c r="E17" s="288"/>
      <c r="F17" s="288"/>
      <c r="G17" s="294">
        <v>7</v>
      </c>
      <c r="H17" s="294"/>
      <c r="I17" s="294"/>
      <c r="J17" s="282">
        <v>985</v>
      </c>
      <c r="K17" s="282"/>
      <c r="L17" s="282"/>
      <c r="M17" s="283">
        <f t="shared" si="0"/>
        <v>997</v>
      </c>
      <c r="N17" s="283"/>
      <c r="O17" s="283"/>
    </row>
    <row r="18" spans="1:15" ht="18" customHeight="1" x14ac:dyDescent="0.15">
      <c r="A18" s="287" t="s">
        <v>20</v>
      </c>
      <c r="B18" s="287"/>
      <c r="C18" s="287"/>
      <c r="D18" s="288">
        <v>0.5</v>
      </c>
      <c r="E18" s="288"/>
      <c r="F18" s="288"/>
      <c r="G18" s="294">
        <v>7.5</v>
      </c>
      <c r="H18" s="294"/>
      <c r="I18" s="294"/>
      <c r="J18" s="282">
        <v>1055</v>
      </c>
      <c r="K18" s="282"/>
      <c r="L18" s="282"/>
      <c r="M18" s="283">
        <f t="shared" si="0"/>
        <v>1066</v>
      </c>
      <c r="N18" s="283"/>
      <c r="O18" s="283"/>
    </row>
    <row r="19" spans="1:15" ht="18" customHeight="1" x14ac:dyDescent="0.15">
      <c r="A19" s="287" t="s">
        <v>20</v>
      </c>
      <c r="B19" s="287"/>
      <c r="C19" s="287"/>
      <c r="D19" s="288">
        <v>0.5</v>
      </c>
      <c r="E19" s="288"/>
      <c r="F19" s="288"/>
      <c r="G19" s="294">
        <v>8</v>
      </c>
      <c r="H19" s="294"/>
      <c r="I19" s="294"/>
      <c r="J19" s="282">
        <v>1125</v>
      </c>
      <c r="K19" s="282"/>
      <c r="L19" s="282"/>
      <c r="M19" s="283">
        <f t="shared" si="0"/>
        <v>1135</v>
      </c>
      <c r="N19" s="283"/>
      <c r="O19" s="283"/>
    </row>
    <row r="20" spans="1:15" ht="18" customHeight="1" x14ac:dyDescent="0.15">
      <c r="A20" s="287" t="s">
        <v>20</v>
      </c>
      <c r="B20" s="287"/>
      <c r="C20" s="287"/>
      <c r="D20" s="288">
        <v>0.5</v>
      </c>
      <c r="E20" s="288"/>
      <c r="F20" s="288"/>
      <c r="G20" s="294">
        <v>8.5</v>
      </c>
      <c r="H20" s="294"/>
      <c r="I20" s="294"/>
      <c r="J20" s="282">
        <v>1195</v>
      </c>
      <c r="K20" s="282"/>
      <c r="L20" s="282"/>
      <c r="M20" s="283">
        <f t="shared" si="0"/>
        <v>1204</v>
      </c>
      <c r="N20" s="283"/>
      <c r="O20" s="283"/>
    </row>
    <row r="21" spans="1:15" ht="18" customHeight="1" x14ac:dyDescent="0.15">
      <c r="A21" s="287" t="s">
        <v>20</v>
      </c>
      <c r="B21" s="287"/>
      <c r="C21" s="287"/>
      <c r="D21" s="288">
        <v>0.5</v>
      </c>
      <c r="E21" s="288"/>
      <c r="F21" s="288"/>
      <c r="G21" s="294">
        <v>9</v>
      </c>
      <c r="H21" s="294"/>
      <c r="I21" s="294"/>
      <c r="J21" s="282">
        <v>1265</v>
      </c>
      <c r="K21" s="282"/>
      <c r="L21" s="282"/>
      <c r="M21" s="283">
        <f t="shared" si="0"/>
        <v>1273</v>
      </c>
      <c r="N21" s="283"/>
      <c r="O21" s="283"/>
    </row>
    <row r="22" spans="1:15" ht="18" customHeight="1" x14ac:dyDescent="0.15">
      <c r="A22" s="287" t="s">
        <v>20</v>
      </c>
      <c r="B22" s="287"/>
      <c r="C22" s="287"/>
      <c r="D22" s="288">
        <v>0.5</v>
      </c>
      <c r="E22" s="288"/>
      <c r="F22" s="288"/>
      <c r="G22" s="294">
        <v>9.5</v>
      </c>
      <c r="H22" s="294"/>
      <c r="I22" s="294"/>
      <c r="J22" s="282">
        <v>1335</v>
      </c>
      <c r="K22" s="282"/>
      <c r="L22" s="282"/>
      <c r="M22" s="283">
        <f t="shared" si="0"/>
        <v>1342</v>
      </c>
      <c r="N22" s="283"/>
      <c r="O22" s="283"/>
    </row>
    <row r="23" spans="1:15" ht="18" customHeight="1" x14ac:dyDescent="0.15">
      <c r="A23" s="287" t="s">
        <v>20</v>
      </c>
      <c r="B23" s="287"/>
      <c r="C23" s="287"/>
      <c r="D23" s="288">
        <v>0.5</v>
      </c>
      <c r="E23" s="288"/>
      <c r="F23" s="288"/>
      <c r="G23" s="294">
        <v>10</v>
      </c>
      <c r="H23" s="294"/>
      <c r="I23" s="294"/>
      <c r="J23" s="282">
        <v>1405</v>
      </c>
      <c r="K23" s="282"/>
      <c r="L23" s="282"/>
      <c r="M23" s="283">
        <f t="shared" si="0"/>
        <v>1411</v>
      </c>
      <c r="N23" s="283"/>
      <c r="O23" s="283"/>
    </row>
    <row r="24" spans="1:15" ht="18" customHeight="1" x14ac:dyDescent="0.15">
      <c r="A24" s="287" t="s">
        <v>20</v>
      </c>
      <c r="B24" s="287"/>
      <c r="C24" s="287"/>
      <c r="D24" s="288">
        <v>0.5</v>
      </c>
      <c r="E24" s="288"/>
      <c r="F24" s="288"/>
      <c r="G24" s="294">
        <v>10.5</v>
      </c>
      <c r="H24" s="294"/>
      <c r="I24" s="294"/>
      <c r="J24" s="282">
        <v>1475</v>
      </c>
      <c r="K24" s="282"/>
      <c r="L24" s="282"/>
      <c r="M24" s="283">
        <f t="shared" si="0"/>
        <v>1480</v>
      </c>
      <c r="N24" s="283"/>
      <c r="O24" s="283"/>
    </row>
    <row r="25" spans="1:15" ht="18" customHeight="1" x14ac:dyDescent="0.15">
      <c r="A25" s="287" t="s">
        <v>20</v>
      </c>
      <c r="B25" s="287"/>
      <c r="C25" s="287"/>
      <c r="D25" s="288">
        <v>1</v>
      </c>
      <c r="E25" s="288"/>
      <c r="F25" s="288"/>
      <c r="G25" s="294">
        <v>0.5</v>
      </c>
      <c r="H25" s="294"/>
      <c r="I25" s="294"/>
      <c r="J25" s="282">
        <v>75</v>
      </c>
      <c r="K25" s="282"/>
      <c r="L25" s="282"/>
      <c r="M25" s="283">
        <f>'基本（介護無）・単一'!L6-'基本（介護無）・単一'!L5</f>
        <v>122</v>
      </c>
      <c r="N25" s="283"/>
      <c r="O25" s="283"/>
    </row>
    <row r="26" spans="1:15" ht="18" customHeight="1" x14ac:dyDescent="0.15">
      <c r="A26" s="287" t="s">
        <v>20</v>
      </c>
      <c r="B26" s="287"/>
      <c r="C26" s="287"/>
      <c r="D26" s="288">
        <v>1</v>
      </c>
      <c r="E26" s="288"/>
      <c r="F26" s="288"/>
      <c r="G26" s="294">
        <v>1</v>
      </c>
      <c r="H26" s="294"/>
      <c r="I26" s="294"/>
      <c r="J26" s="282">
        <v>145</v>
      </c>
      <c r="K26" s="282"/>
      <c r="L26" s="282"/>
      <c r="M26" s="283">
        <f>M25+'基本（介護無）・単一'!L7-'基本（介護無）・単一'!L6</f>
        <v>191</v>
      </c>
      <c r="N26" s="283"/>
      <c r="O26" s="283"/>
    </row>
    <row r="27" spans="1:15" ht="18" customHeight="1" x14ac:dyDescent="0.15">
      <c r="A27" s="287" t="s">
        <v>20</v>
      </c>
      <c r="B27" s="287"/>
      <c r="C27" s="287"/>
      <c r="D27" s="288">
        <v>1</v>
      </c>
      <c r="E27" s="288"/>
      <c r="F27" s="288"/>
      <c r="G27" s="294">
        <v>1.5</v>
      </c>
      <c r="H27" s="294"/>
      <c r="I27" s="294"/>
      <c r="J27" s="282">
        <v>215</v>
      </c>
      <c r="K27" s="282"/>
      <c r="L27" s="282"/>
      <c r="M27" s="283">
        <f t="shared" ref="M27:M45" si="1">M26+$Q$2</f>
        <v>260</v>
      </c>
      <c r="N27" s="283"/>
      <c r="O27" s="283"/>
    </row>
    <row r="28" spans="1:15" ht="18" customHeight="1" x14ac:dyDescent="0.15">
      <c r="A28" s="287" t="s">
        <v>20</v>
      </c>
      <c r="B28" s="287"/>
      <c r="C28" s="287"/>
      <c r="D28" s="288">
        <v>1</v>
      </c>
      <c r="E28" s="288"/>
      <c r="F28" s="288"/>
      <c r="G28" s="294">
        <v>2</v>
      </c>
      <c r="H28" s="294"/>
      <c r="I28" s="294"/>
      <c r="J28" s="282">
        <v>285</v>
      </c>
      <c r="K28" s="282"/>
      <c r="L28" s="282"/>
      <c r="M28" s="283">
        <f t="shared" si="1"/>
        <v>329</v>
      </c>
      <c r="N28" s="283"/>
      <c r="O28" s="283"/>
    </row>
    <row r="29" spans="1:15" ht="18" customHeight="1" x14ac:dyDescent="0.15">
      <c r="A29" s="287" t="s">
        <v>20</v>
      </c>
      <c r="B29" s="287"/>
      <c r="C29" s="287"/>
      <c r="D29" s="288">
        <v>1</v>
      </c>
      <c r="E29" s="288"/>
      <c r="F29" s="288"/>
      <c r="G29" s="294">
        <v>2.5</v>
      </c>
      <c r="H29" s="294"/>
      <c r="I29" s="294"/>
      <c r="J29" s="282">
        <v>355</v>
      </c>
      <c r="K29" s="282"/>
      <c r="L29" s="282"/>
      <c r="M29" s="283">
        <f t="shared" si="1"/>
        <v>398</v>
      </c>
      <c r="N29" s="283"/>
      <c r="O29" s="283"/>
    </row>
    <row r="30" spans="1:15" ht="18" customHeight="1" x14ac:dyDescent="0.15">
      <c r="A30" s="287" t="s">
        <v>20</v>
      </c>
      <c r="B30" s="287"/>
      <c r="C30" s="287"/>
      <c r="D30" s="288">
        <v>1</v>
      </c>
      <c r="E30" s="288"/>
      <c r="F30" s="288"/>
      <c r="G30" s="294">
        <v>3</v>
      </c>
      <c r="H30" s="294"/>
      <c r="I30" s="294"/>
      <c r="J30" s="282">
        <v>425</v>
      </c>
      <c r="K30" s="282"/>
      <c r="L30" s="282"/>
      <c r="M30" s="283">
        <f t="shared" si="1"/>
        <v>467</v>
      </c>
      <c r="N30" s="283"/>
      <c r="O30" s="283"/>
    </row>
    <row r="31" spans="1:15" ht="18" customHeight="1" x14ac:dyDescent="0.15">
      <c r="A31" s="287" t="s">
        <v>20</v>
      </c>
      <c r="B31" s="287"/>
      <c r="C31" s="287"/>
      <c r="D31" s="288">
        <v>1</v>
      </c>
      <c r="E31" s="288"/>
      <c r="F31" s="288"/>
      <c r="G31" s="294">
        <v>3.5</v>
      </c>
      <c r="H31" s="294"/>
      <c r="I31" s="294"/>
      <c r="J31" s="282">
        <v>495</v>
      </c>
      <c r="K31" s="282"/>
      <c r="L31" s="282"/>
      <c r="M31" s="283">
        <f t="shared" si="1"/>
        <v>536</v>
      </c>
      <c r="N31" s="283"/>
      <c r="O31" s="283"/>
    </row>
    <row r="32" spans="1:15" ht="18" customHeight="1" x14ac:dyDescent="0.15">
      <c r="A32" s="287" t="s">
        <v>20</v>
      </c>
      <c r="B32" s="287"/>
      <c r="C32" s="287"/>
      <c r="D32" s="288">
        <v>1</v>
      </c>
      <c r="E32" s="288"/>
      <c r="F32" s="288"/>
      <c r="G32" s="294">
        <v>4</v>
      </c>
      <c r="H32" s="294"/>
      <c r="I32" s="294"/>
      <c r="J32" s="282">
        <v>565</v>
      </c>
      <c r="K32" s="282"/>
      <c r="L32" s="282"/>
      <c r="M32" s="283">
        <f t="shared" si="1"/>
        <v>605</v>
      </c>
      <c r="N32" s="283"/>
      <c r="O32" s="283"/>
    </row>
    <row r="33" spans="1:15" ht="18" customHeight="1" x14ac:dyDescent="0.15">
      <c r="A33" s="287" t="s">
        <v>20</v>
      </c>
      <c r="B33" s="287"/>
      <c r="C33" s="287"/>
      <c r="D33" s="288">
        <v>1</v>
      </c>
      <c r="E33" s="288"/>
      <c r="F33" s="288"/>
      <c r="G33" s="294">
        <v>4.5</v>
      </c>
      <c r="H33" s="294"/>
      <c r="I33" s="294"/>
      <c r="J33" s="282">
        <v>635</v>
      </c>
      <c r="K33" s="282"/>
      <c r="L33" s="282"/>
      <c r="M33" s="283">
        <f t="shared" si="1"/>
        <v>674</v>
      </c>
      <c r="N33" s="283"/>
      <c r="O33" s="283"/>
    </row>
    <row r="34" spans="1:15" ht="18" customHeight="1" x14ac:dyDescent="0.15">
      <c r="A34" s="287" t="s">
        <v>20</v>
      </c>
      <c r="B34" s="287"/>
      <c r="C34" s="287"/>
      <c r="D34" s="288">
        <v>1</v>
      </c>
      <c r="E34" s="288"/>
      <c r="F34" s="288"/>
      <c r="G34" s="294">
        <v>5</v>
      </c>
      <c r="H34" s="294"/>
      <c r="I34" s="294"/>
      <c r="J34" s="282">
        <v>705</v>
      </c>
      <c r="K34" s="282"/>
      <c r="L34" s="282"/>
      <c r="M34" s="283">
        <f t="shared" si="1"/>
        <v>743</v>
      </c>
      <c r="N34" s="283"/>
      <c r="O34" s="283"/>
    </row>
    <row r="35" spans="1:15" ht="18" customHeight="1" x14ac:dyDescent="0.15">
      <c r="A35" s="287" t="s">
        <v>20</v>
      </c>
      <c r="B35" s="287"/>
      <c r="C35" s="287"/>
      <c r="D35" s="288">
        <v>1</v>
      </c>
      <c r="E35" s="288"/>
      <c r="F35" s="288"/>
      <c r="G35" s="294">
        <v>5.5</v>
      </c>
      <c r="H35" s="294"/>
      <c r="I35" s="294"/>
      <c r="J35" s="282">
        <v>775</v>
      </c>
      <c r="K35" s="282"/>
      <c r="L35" s="282"/>
      <c r="M35" s="283">
        <f t="shared" si="1"/>
        <v>812</v>
      </c>
      <c r="N35" s="283"/>
      <c r="O35" s="283"/>
    </row>
    <row r="36" spans="1:15" ht="18" customHeight="1" x14ac:dyDescent="0.15">
      <c r="A36" s="287" t="s">
        <v>20</v>
      </c>
      <c r="B36" s="287"/>
      <c r="C36" s="287"/>
      <c r="D36" s="288">
        <v>1</v>
      </c>
      <c r="E36" s="288"/>
      <c r="F36" s="288"/>
      <c r="G36" s="294">
        <v>6</v>
      </c>
      <c r="H36" s="294"/>
      <c r="I36" s="294"/>
      <c r="J36" s="282">
        <v>845</v>
      </c>
      <c r="K36" s="282"/>
      <c r="L36" s="282"/>
      <c r="M36" s="283">
        <f t="shared" si="1"/>
        <v>881</v>
      </c>
      <c r="N36" s="283"/>
      <c r="O36" s="283"/>
    </row>
    <row r="37" spans="1:15" ht="18" customHeight="1" x14ac:dyDescent="0.15">
      <c r="A37" s="287" t="s">
        <v>20</v>
      </c>
      <c r="B37" s="287"/>
      <c r="C37" s="287"/>
      <c r="D37" s="288">
        <v>1</v>
      </c>
      <c r="E37" s="288"/>
      <c r="F37" s="288"/>
      <c r="G37" s="294">
        <v>6.5</v>
      </c>
      <c r="H37" s="294"/>
      <c r="I37" s="294"/>
      <c r="J37" s="282">
        <v>915</v>
      </c>
      <c r="K37" s="282"/>
      <c r="L37" s="282"/>
      <c r="M37" s="283">
        <f t="shared" si="1"/>
        <v>950</v>
      </c>
      <c r="N37" s="283"/>
      <c r="O37" s="283"/>
    </row>
    <row r="38" spans="1:15" ht="18" customHeight="1" x14ac:dyDescent="0.15">
      <c r="A38" s="287" t="s">
        <v>20</v>
      </c>
      <c r="B38" s="287"/>
      <c r="C38" s="287"/>
      <c r="D38" s="288">
        <v>1</v>
      </c>
      <c r="E38" s="288"/>
      <c r="F38" s="288"/>
      <c r="G38" s="294">
        <v>7</v>
      </c>
      <c r="H38" s="294"/>
      <c r="I38" s="294"/>
      <c r="J38" s="282">
        <v>985</v>
      </c>
      <c r="K38" s="282"/>
      <c r="L38" s="282"/>
      <c r="M38" s="283">
        <f t="shared" si="1"/>
        <v>1019</v>
      </c>
      <c r="N38" s="283"/>
      <c r="O38" s="283"/>
    </row>
    <row r="39" spans="1:15" ht="18" customHeight="1" x14ac:dyDescent="0.15">
      <c r="A39" s="287" t="s">
        <v>20</v>
      </c>
      <c r="B39" s="287"/>
      <c r="C39" s="287"/>
      <c r="D39" s="288">
        <v>1</v>
      </c>
      <c r="E39" s="288"/>
      <c r="F39" s="288"/>
      <c r="G39" s="294">
        <v>7.5</v>
      </c>
      <c r="H39" s="294"/>
      <c r="I39" s="294"/>
      <c r="J39" s="282">
        <v>1055</v>
      </c>
      <c r="K39" s="282"/>
      <c r="L39" s="282"/>
      <c r="M39" s="283">
        <f t="shared" si="1"/>
        <v>1088</v>
      </c>
      <c r="N39" s="283"/>
      <c r="O39" s="283"/>
    </row>
    <row r="40" spans="1:15" ht="18" customHeight="1" x14ac:dyDescent="0.15">
      <c r="A40" s="287" t="s">
        <v>20</v>
      </c>
      <c r="B40" s="287"/>
      <c r="C40" s="287"/>
      <c r="D40" s="288">
        <v>1</v>
      </c>
      <c r="E40" s="288"/>
      <c r="F40" s="288"/>
      <c r="G40" s="294">
        <v>8</v>
      </c>
      <c r="H40" s="294"/>
      <c r="I40" s="294"/>
      <c r="J40" s="282">
        <v>1125</v>
      </c>
      <c r="K40" s="282"/>
      <c r="L40" s="282"/>
      <c r="M40" s="283">
        <f t="shared" si="1"/>
        <v>1157</v>
      </c>
      <c r="N40" s="283"/>
      <c r="O40" s="283"/>
    </row>
    <row r="41" spans="1:15" ht="18" customHeight="1" x14ac:dyDescent="0.15">
      <c r="A41" s="287" t="s">
        <v>20</v>
      </c>
      <c r="B41" s="287"/>
      <c r="C41" s="287"/>
      <c r="D41" s="288">
        <v>1</v>
      </c>
      <c r="E41" s="288"/>
      <c r="F41" s="288"/>
      <c r="G41" s="294">
        <v>8.5</v>
      </c>
      <c r="H41" s="294"/>
      <c r="I41" s="294"/>
      <c r="J41" s="282">
        <v>1195</v>
      </c>
      <c r="K41" s="282"/>
      <c r="L41" s="282"/>
      <c r="M41" s="283">
        <f t="shared" si="1"/>
        <v>1226</v>
      </c>
      <c r="N41" s="283"/>
      <c r="O41" s="283"/>
    </row>
    <row r="42" spans="1:15" ht="18" customHeight="1" x14ac:dyDescent="0.15">
      <c r="A42" s="287" t="s">
        <v>20</v>
      </c>
      <c r="B42" s="287"/>
      <c r="C42" s="287"/>
      <c r="D42" s="288">
        <v>1</v>
      </c>
      <c r="E42" s="288"/>
      <c r="F42" s="288"/>
      <c r="G42" s="294">
        <v>9</v>
      </c>
      <c r="H42" s="294"/>
      <c r="I42" s="294"/>
      <c r="J42" s="282">
        <v>1265</v>
      </c>
      <c r="K42" s="282"/>
      <c r="L42" s="282"/>
      <c r="M42" s="283">
        <f t="shared" si="1"/>
        <v>1295</v>
      </c>
      <c r="N42" s="283"/>
      <c r="O42" s="283"/>
    </row>
    <row r="43" spans="1:15" ht="18" customHeight="1" x14ac:dyDescent="0.15">
      <c r="A43" s="287" t="s">
        <v>20</v>
      </c>
      <c r="B43" s="287"/>
      <c r="C43" s="287"/>
      <c r="D43" s="288">
        <v>1</v>
      </c>
      <c r="E43" s="288"/>
      <c r="F43" s="288"/>
      <c r="G43" s="294">
        <v>9.5</v>
      </c>
      <c r="H43" s="294"/>
      <c r="I43" s="294"/>
      <c r="J43" s="282">
        <v>1335</v>
      </c>
      <c r="K43" s="282"/>
      <c r="L43" s="282"/>
      <c r="M43" s="283">
        <f t="shared" si="1"/>
        <v>1364</v>
      </c>
      <c r="N43" s="283"/>
      <c r="O43" s="283"/>
    </row>
    <row r="44" spans="1:15" ht="18" customHeight="1" x14ac:dyDescent="0.15">
      <c r="A44" s="287" t="s">
        <v>20</v>
      </c>
      <c r="B44" s="287"/>
      <c r="C44" s="287"/>
      <c r="D44" s="288">
        <v>1</v>
      </c>
      <c r="E44" s="288"/>
      <c r="F44" s="288"/>
      <c r="G44" s="294">
        <v>10</v>
      </c>
      <c r="H44" s="294"/>
      <c r="I44" s="294"/>
      <c r="J44" s="282">
        <v>1405</v>
      </c>
      <c r="K44" s="282"/>
      <c r="L44" s="282"/>
      <c r="M44" s="283">
        <f t="shared" si="1"/>
        <v>1433</v>
      </c>
      <c r="N44" s="283"/>
      <c r="O44" s="283"/>
    </row>
    <row r="45" spans="1:15" ht="18" customHeight="1" x14ac:dyDescent="0.15">
      <c r="A45" s="287" t="s">
        <v>20</v>
      </c>
      <c r="B45" s="287"/>
      <c r="C45" s="287"/>
      <c r="D45" s="288">
        <v>1</v>
      </c>
      <c r="E45" s="288"/>
      <c r="F45" s="288"/>
      <c r="G45" s="294">
        <v>10.5</v>
      </c>
      <c r="H45" s="294"/>
      <c r="I45" s="294"/>
      <c r="J45" s="282">
        <v>1475</v>
      </c>
      <c r="K45" s="282"/>
      <c r="L45" s="282"/>
      <c r="M45" s="283">
        <f t="shared" si="1"/>
        <v>1502</v>
      </c>
      <c r="N45" s="283"/>
      <c r="O45" s="283"/>
    </row>
    <row r="46" spans="1:15" ht="18" customHeight="1" x14ac:dyDescent="0.15">
      <c r="A46" s="287" t="s">
        <v>20</v>
      </c>
      <c r="B46" s="287"/>
      <c r="C46" s="287"/>
      <c r="D46" s="288">
        <v>1.5</v>
      </c>
      <c r="E46" s="288"/>
      <c r="F46" s="288"/>
      <c r="G46" s="294">
        <v>0.5</v>
      </c>
      <c r="H46" s="294"/>
      <c r="I46" s="294"/>
      <c r="J46" s="282">
        <v>70</v>
      </c>
      <c r="K46" s="282"/>
      <c r="L46" s="282"/>
      <c r="M46" s="283">
        <f>'基本（介護無）・単一'!L7-'基本（介護無）・単一'!L6</f>
        <v>69</v>
      </c>
      <c r="N46" s="283"/>
      <c r="O46" s="283"/>
    </row>
    <row r="47" spans="1:15" ht="18" customHeight="1" x14ac:dyDescent="0.15">
      <c r="A47" s="287" t="s">
        <v>20</v>
      </c>
      <c r="B47" s="287"/>
      <c r="C47" s="287"/>
      <c r="D47" s="288">
        <v>1.5</v>
      </c>
      <c r="E47" s="288"/>
      <c r="F47" s="288"/>
      <c r="G47" s="294">
        <v>1</v>
      </c>
      <c r="H47" s="294"/>
      <c r="I47" s="294"/>
      <c r="J47" s="282">
        <v>140</v>
      </c>
      <c r="K47" s="282"/>
      <c r="L47" s="282"/>
      <c r="M47" s="283">
        <f t="shared" ref="M47:M66" si="2">M46+$Q$2</f>
        <v>138</v>
      </c>
      <c r="N47" s="283"/>
      <c r="O47" s="283"/>
    </row>
    <row r="48" spans="1:15" ht="18" customHeight="1" x14ac:dyDescent="0.15">
      <c r="A48" s="287" t="s">
        <v>20</v>
      </c>
      <c r="B48" s="287"/>
      <c r="C48" s="287"/>
      <c r="D48" s="288">
        <v>1.5</v>
      </c>
      <c r="E48" s="288"/>
      <c r="F48" s="288"/>
      <c r="G48" s="294">
        <v>1.5</v>
      </c>
      <c r="H48" s="294"/>
      <c r="I48" s="294"/>
      <c r="J48" s="282">
        <v>210</v>
      </c>
      <c r="K48" s="282"/>
      <c r="L48" s="282"/>
      <c r="M48" s="283">
        <f t="shared" si="2"/>
        <v>207</v>
      </c>
      <c r="N48" s="283"/>
      <c r="O48" s="283"/>
    </row>
    <row r="49" spans="1:15" ht="18" customHeight="1" x14ac:dyDescent="0.15">
      <c r="A49" s="287" t="s">
        <v>20</v>
      </c>
      <c r="B49" s="287"/>
      <c r="C49" s="287"/>
      <c r="D49" s="288">
        <v>1.5</v>
      </c>
      <c r="E49" s="288"/>
      <c r="F49" s="288"/>
      <c r="G49" s="294">
        <v>2</v>
      </c>
      <c r="H49" s="294"/>
      <c r="I49" s="294"/>
      <c r="J49" s="282">
        <v>280</v>
      </c>
      <c r="K49" s="282"/>
      <c r="L49" s="282"/>
      <c r="M49" s="283">
        <f t="shared" si="2"/>
        <v>276</v>
      </c>
      <c r="N49" s="283"/>
      <c r="O49" s="283"/>
    </row>
    <row r="50" spans="1:15" ht="18" customHeight="1" x14ac:dyDescent="0.15">
      <c r="A50" s="287" t="s">
        <v>20</v>
      </c>
      <c r="B50" s="287"/>
      <c r="C50" s="287"/>
      <c r="D50" s="288">
        <v>1.5</v>
      </c>
      <c r="E50" s="288"/>
      <c r="F50" s="288"/>
      <c r="G50" s="294">
        <v>2.5</v>
      </c>
      <c r="H50" s="294"/>
      <c r="I50" s="294"/>
      <c r="J50" s="282">
        <v>350</v>
      </c>
      <c r="K50" s="282"/>
      <c r="L50" s="282"/>
      <c r="M50" s="283">
        <f t="shared" si="2"/>
        <v>345</v>
      </c>
      <c r="N50" s="283"/>
      <c r="O50" s="283"/>
    </row>
    <row r="51" spans="1:15" ht="18" customHeight="1" x14ac:dyDescent="0.15">
      <c r="A51" s="287" t="s">
        <v>20</v>
      </c>
      <c r="B51" s="287"/>
      <c r="C51" s="287"/>
      <c r="D51" s="288">
        <v>1.5</v>
      </c>
      <c r="E51" s="288"/>
      <c r="F51" s="288"/>
      <c r="G51" s="294">
        <v>3</v>
      </c>
      <c r="H51" s="294"/>
      <c r="I51" s="294"/>
      <c r="J51" s="282">
        <v>420</v>
      </c>
      <c r="K51" s="282"/>
      <c r="L51" s="282"/>
      <c r="M51" s="283">
        <f t="shared" si="2"/>
        <v>414</v>
      </c>
      <c r="N51" s="283"/>
      <c r="O51" s="283"/>
    </row>
    <row r="52" spans="1:15" ht="18" customHeight="1" x14ac:dyDescent="0.15">
      <c r="A52" s="287" t="s">
        <v>20</v>
      </c>
      <c r="B52" s="287"/>
      <c r="C52" s="287"/>
      <c r="D52" s="288">
        <v>1.5</v>
      </c>
      <c r="E52" s="288"/>
      <c r="F52" s="288"/>
      <c r="G52" s="294">
        <v>3.5</v>
      </c>
      <c r="H52" s="294"/>
      <c r="I52" s="294"/>
      <c r="J52" s="282">
        <v>490</v>
      </c>
      <c r="K52" s="282"/>
      <c r="L52" s="282"/>
      <c r="M52" s="283">
        <f t="shared" si="2"/>
        <v>483</v>
      </c>
      <c r="N52" s="283"/>
      <c r="O52" s="283"/>
    </row>
    <row r="53" spans="1:15" ht="18" customHeight="1" x14ac:dyDescent="0.15">
      <c r="A53" s="287" t="s">
        <v>20</v>
      </c>
      <c r="B53" s="287"/>
      <c r="C53" s="287"/>
      <c r="D53" s="288">
        <v>1.5</v>
      </c>
      <c r="E53" s="288"/>
      <c r="F53" s="288"/>
      <c r="G53" s="294">
        <v>4</v>
      </c>
      <c r="H53" s="294"/>
      <c r="I53" s="294"/>
      <c r="J53" s="282">
        <v>560</v>
      </c>
      <c r="K53" s="282"/>
      <c r="L53" s="282"/>
      <c r="M53" s="283">
        <f t="shared" si="2"/>
        <v>552</v>
      </c>
      <c r="N53" s="283"/>
      <c r="O53" s="283"/>
    </row>
    <row r="54" spans="1:15" ht="18" customHeight="1" x14ac:dyDescent="0.15">
      <c r="A54" s="287" t="s">
        <v>20</v>
      </c>
      <c r="B54" s="287"/>
      <c r="C54" s="287"/>
      <c r="D54" s="288">
        <v>1.5</v>
      </c>
      <c r="E54" s="288"/>
      <c r="F54" s="288"/>
      <c r="G54" s="294">
        <v>4.5</v>
      </c>
      <c r="H54" s="294"/>
      <c r="I54" s="294"/>
      <c r="J54" s="282">
        <v>630</v>
      </c>
      <c r="K54" s="282"/>
      <c r="L54" s="282"/>
      <c r="M54" s="283">
        <f t="shared" si="2"/>
        <v>621</v>
      </c>
      <c r="N54" s="283"/>
      <c r="O54" s="283"/>
    </row>
    <row r="55" spans="1:15" ht="18" customHeight="1" x14ac:dyDescent="0.15">
      <c r="A55" s="287" t="s">
        <v>20</v>
      </c>
      <c r="B55" s="287"/>
      <c r="C55" s="287"/>
      <c r="D55" s="288">
        <v>1.5</v>
      </c>
      <c r="E55" s="288"/>
      <c r="F55" s="288"/>
      <c r="G55" s="294">
        <v>5</v>
      </c>
      <c r="H55" s="294"/>
      <c r="I55" s="294"/>
      <c r="J55" s="282">
        <v>700</v>
      </c>
      <c r="K55" s="282"/>
      <c r="L55" s="282"/>
      <c r="M55" s="283">
        <f t="shared" si="2"/>
        <v>690</v>
      </c>
      <c r="N55" s="283"/>
      <c r="O55" s="283"/>
    </row>
    <row r="56" spans="1:15" ht="18" customHeight="1" x14ac:dyDescent="0.15">
      <c r="A56" s="287" t="s">
        <v>20</v>
      </c>
      <c r="B56" s="287"/>
      <c r="C56" s="287"/>
      <c r="D56" s="288">
        <v>1.5</v>
      </c>
      <c r="E56" s="288"/>
      <c r="F56" s="288"/>
      <c r="G56" s="294">
        <v>5.5</v>
      </c>
      <c r="H56" s="294"/>
      <c r="I56" s="294"/>
      <c r="J56" s="282">
        <v>770</v>
      </c>
      <c r="K56" s="282"/>
      <c r="L56" s="282"/>
      <c r="M56" s="283">
        <f t="shared" si="2"/>
        <v>759</v>
      </c>
      <c r="N56" s="283"/>
      <c r="O56" s="283"/>
    </row>
    <row r="57" spans="1:15" ht="18" customHeight="1" x14ac:dyDescent="0.15">
      <c r="A57" s="287" t="s">
        <v>20</v>
      </c>
      <c r="B57" s="287"/>
      <c r="C57" s="287"/>
      <c r="D57" s="288">
        <v>1.5</v>
      </c>
      <c r="E57" s="288"/>
      <c r="F57" s="288"/>
      <c r="G57" s="294">
        <v>6</v>
      </c>
      <c r="H57" s="294"/>
      <c r="I57" s="294"/>
      <c r="J57" s="282">
        <v>840</v>
      </c>
      <c r="K57" s="282"/>
      <c r="L57" s="282"/>
      <c r="M57" s="283">
        <f t="shared" si="2"/>
        <v>828</v>
      </c>
      <c r="N57" s="283"/>
      <c r="O57" s="283"/>
    </row>
    <row r="58" spans="1:15" ht="18" customHeight="1" x14ac:dyDescent="0.15">
      <c r="A58" s="287" t="s">
        <v>20</v>
      </c>
      <c r="B58" s="287"/>
      <c r="C58" s="287"/>
      <c r="D58" s="288">
        <v>1.5</v>
      </c>
      <c r="E58" s="288"/>
      <c r="F58" s="288"/>
      <c r="G58" s="294">
        <v>6.5</v>
      </c>
      <c r="H58" s="294"/>
      <c r="I58" s="294"/>
      <c r="J58" s="282">
        <v>910</v>
      </c>
      <c r="K58" s="282"/>
      <c r="L58" s="282"/>
      <c r="M58" s="283">
        <f t="shared" si="2"/>
        <v>897</v>
      </c>
      <c r="N58" s="283"/>
      <c r="O58" s="283"/>
    </row>
    <row r="59" spans="1:15" ht="18" customHeight="1" x14ac:dyDescent="0.15">
      <c r="A59" s="287" t="s">
        <v>20</v>
      </c>
      <c r="B59" s="287"/>
      <c r="C59" s="287"/>
      <c r="D59" s="288">
        <v>1.5</v>
      </c>
      <c r="E59" s="288"/>
      <c r="F59" s="288"/>
      <c r="G59" s="294">
        <v>7</v>
      </c>
      <c r="H59" s="294"/>
      <c r="I59" s="294"/>
      <c r="J59" s="282">
        <v>980</v>
      </c>
      <c r="K59" s="282"/>
      <c r="L59" s="282"/>
      <c r="M59" s="283">
        <f t="shared" si="2"/>
        <v>966</v>
      </c>
      <c r="N59" s="283"/>
      <c r="O59" s="283"/>
    </row>
    <row r="60" spans="1:15" ht="18" customHeight="1" x14ac:dyDescent="0.15">
      <c r="A60" s="287" t="s">
        <v>20</v>
      </c>
      <c r="B60" s="287"/>
      <c r="C60" s="287"/>
      <c r="D60" s="288">
        <v>1.5</v>
      </c>
      <c r="E60" s="288"/>
      <c r="F60" s="288"/>
      <c r="G60" s="294">
        <v>7.5</v>
      </c>
      <c r="H60" s="294"/>
      <c r="I60" s="294"/>
      <c r="J60" s="282">
        <v>1050</v>
      </c>
      <c r="K60" s="282"/>
      <c r="L60" s="282"/>
      <c r="M60" s="283">
        <f t="shared" si="2"/>
        <v>1035</v>
      </c>
      <c r="N60" s="283"/>
      <c r="O60" s="283"/>
    </row>
    <row r="61" spans="1:15" ht="18" customHeight="1" x14ac:dyDescent="0.15">
      <c r="A61" s="287" t="s">
        <v>20</v>
      </c>
      <c r="B61" s="287"/>
      <c r="C61" s="287"/>
      <c r="D61" s="288">
        <v>1.5</v>
      </c>
      <c r="E61" s="288"/>
      <c r="F61" s="288"/>
      <c r="G61" s="294">
        <v>8</v>
      </c>
      <c r="H61" s="294"/>
      <c r="I61" s="294"/>
      <c r="J61" s="282">
        <v>1120</v>
      </c>
      <c r="K61" s="282"/>
      <c r="L61" s="282"/>
      <c r="M61" s="283">
        <f t="shared" si="2"/>
        <v>1104</v>
      </c>
      <c r="N61" s="283"/>
      <c r="O61" s="283"/>
    </row>
    <row r="62" spans="1:15" ht="18" customHeight="1" x14ac:dyDescent="0.15">
      <c r="A62" s="287" t="s">
        <v>20</v>
      </c>
      <c r="B62" s="287"/>
      <c r="C62" s="287"/>
      <c r="D62" s="288">
        <v>1.5</v>
      </c>
      <c r="E62" s="288"/>
      <c r="F62" s="288"/>
      <c r="G62" s="294">
        <v>8.5</v>
      </c>
      <c r="H62" s="294"/>
      <c r="I62" s="294"/>
      <c r="J62" s="282">
        <v>1190</v>
      </c>
      <c r="K62" s="282"/>
      <c r="L62" s="282"/>
      <c r="M62" s="283">
        <f t="shared" si="2"/>
        <v>1173</v>
      </c>
      <c r="N62" s="283"/>
      <c r="O62" s="283"/>
    </row>
    <row r="63" spans="1:15" ht="18" customHeight="1" x14ac:dyDescent="0.15">
      <c r="A63" s="287" t="s">
        <v>20</v>
      </c>
      <c r="B63" s="287"/>
      <c r="C63" s="287"/>
      <c r="D63" s="288">
        <v>1.5</v>
      </c>
      <c r="E63" s="288"/>
      <c r="F63" s="288"/>
      <c r="G63" s="294">
        <v>9</v>
      </c>
      <c r="H63" s="294"/>
      <c r="I63" s="294"/>
      <c r="J63" s="282">
        <v>1260</v>
      </c>
      <c r="K63" s="282"/>
      <c r="L63" s="282"/>
      <c r="M63" s="283">
        <f t="shared" si="2"/>
        <v>1242</v>
      </c>
      <c r="N63" s="283"/>
      <c r="O63" s="283"/>
    </row>
    <row r="64" spans="1:15" ht="18" customHeight="1" x14ac:dyDescent="0.15">
      <c r="A64" s="287" t="s">
        <v>20</v>
      </c>
      <c r="B64" s="287"/>
      <c r="C64" s="287"/>
      <c r="D64" s="288">
        <v>1.5</v>
      </c>
      <c r="E64" s="288"/>
      <c r="F64" s="288"/>
      <c r="G64" s="294">
        <v>9.5</v>
      </c>
      <c r="H64" s="294"/>
      <c r="I64" s="294"/>
      <c r="J64" s="282">
        <v>1330</v>
      </c>
      <c r="K64" s="282"/>
      <c r="L64" s="282"/>
      <c r="M64" s="283">
        <f t="shared" si="2"/>
        <v>1311</v>
      </c>
      <c r="N64" s="283"/>
      <c r="O64" s="283"/>
    </row>
    <row r="65" spans="1:15" ht="18" customHeight="1" x14ac:dyDescent="0.15">
      <c r="A65" s="287" t="s">
        <v>20</v>
      </c>
      <c r="B65" s="287"/>
      <c r="C65" s="287"/>
      <c r="D65" s="288">
        <v>1.5</v>
      </c>
      <c r="E65" s="288"/>
      <c r="F65" s="288"/>
      <c r="G65" s="294">
        <v>10</v>
      </c>
      <c r="H65" s="294"/>
      <c r="I65" s="294"/>
      <c r="J65" s="282">
        <v>1400</v>
      </c>
      <c r="K65" s="282"/>
      <c r="L65" s="282"/>
      <c r="M65" s="283">
        <f t="shared" si="2"/>
        <v>1380</v>
      </c>
      <c r="N65" s="283"/>
      <c r="O65" s="283"/>
    </row>
    <row r="66" spans="1:15" ht="18" customHeight="1" x14ac:dyDescent="0.15">
      <c r="A66" s="287" t="s">
        <v>20</v>
      </c>
      <c r="B66" s="287"/>
      <c r="C66" s="287"/>
      <c r="D66" s="288">
        <v>1.5</v>
      </c>
      <c r="E66" s="288"/>
      <c r="F66" s="288"/>
      <c r="G66" s="294">
        <v>10.5</v>
      </c>
      <c r="H66" s="294"/>
      <c r="I66" s="294"/>
      <c r="J66" s="282">
        <v>1470</v>
      </c>
      <c r="K66" s="282"/>
      <c r="L66" s="282"/>
      <c r="M66" s="283">
        <f t="shared" si="2"/>
        <v>1449</v>
      </c>
      <c r="N66" s="283"/>
      <c r="O66" s="283"/>
    </row>
    <row r="67" spans="1:15" ht="18" customHeight="1" x14ac:dyDescent="0.15">
      <c r="A67" s="287" t="s">
        <v>20</v>
      </c>
      <c r="B67" s="287"/>
      <c r="C67" s="287"/>
      <c r="D67" s="288">
        <v>2</v>
      </c>
      <c r="E67" s="288"/>
      <c r="F67" s="288"/>
      <c r="G67" s="294">
        <v>0.5</v>
      </c>
      <c r="H67" s="294"/>
      <c r="I67" s="294"/>
      <c r="J67" s="282">
        <v>70</v>
      </c>
      <c r="K67" s="282"/>
      <c r="L67" s="282"/>
      <c r="M67" s="283">
        <f t="shared" ref="M67:M108" si="3">M46</f>
        <v>69</v>
      </c>
      <c r="N67" s="283"/>
      <c r="O67" s="283"/>
    </row>
    <row r="68" spans="1:15" ht="18" customHeight="1" x14ac:dyDescent="0.15">
      <c r="A68" s="287" t="s">
        <v>20</v>
      </c>
      <c r="B68" s="287"/>
      <c r="C68" s="287"/>
      <c r="D68" s="288">
        <v>2</v>
      </c>
      <c r="E68" s="288"/>
      <c r="F68" s="288"/>
      <c r="G68" s="294">
        <v>1</v>
      </c>
      <c r="H68" s="294"/>
      <c r="I68" s="294"/>
      <c r="J68" s="282">
        <v>140</v>
      </c>
      <c r="K68" s="282"/>
      <c r="L68" s="282"/>
      <c r="M68" s="283">
        <f t="shared" si="3"/>
        <v>138</v>
      </c>
      <c r="N68" s="283"/>
      <c r="O68" s="283"/>
    </row>
    <row r="69" spans="1:15" ht="18" customHeight="1" x14ac:dyDescent="0.15">
      <c r="A69" s="287" t="s">
        <v>20</v>
      </c>
      <c r="B69" s="287"/>
      <c r="C69" s="287"/>
      <c r="D69" s="288">
        <v>2</v>
      </c>
      <c r="E69" s="288"/>
      <c r="F69" s="288"/>
      <c r="G69" s="294">
        <v>1.5</v>
      </c>
      <c r="H69" s="294"/>
      <c r="I69" s="294"/>
      <c r="J69" s="282">
        <v>210</v>
      </c>
      <c r="K69" s="282"/>
      <c r="L69" s="282"/>
      <c r="M69" s="283">
        <f t="shared" si="3"/>
        <v>207</v>
      </c>
      <c r="N69" s="283"/>
      <c r="O69" s="283"/>
    </row>
    <row r="70" spans="1:15" ht="18" customHeight="1" x14ac:dyDescent="0.15">
      <c r="A70" s="287" t="s">
        <v>20</v>
      </c>
      <c r="B70" s="287"/>
      <c r="C70" s="287"/>
      <c r="D70" s="288">
        <v>2</v>
      </c>
      <c r="E70" s="288"/>
      <c r="F70" s="288"/>
      <c r="G70" s="294">
        <v>2</v>
      </c>
      <c r="H70" s="294"/>
      <c r="I70" s="294"/>
      <c r="J70" s="282">
        <v>280</v>
      </c>
      <c r="K70" s="282"/>
      <c r="L70" s="282"/>
      <c r="M70" s="283">
        <f t="shared" si="3"/>
        <v>276</v>
      </c>
      <c r="N70" s="283"/>
      <c r="O70" s="283"/>
    </row>
    <row r="71" spans="1:15" ht="18" customHeight="1" x14ac:dyDescent="0.15">
      <c r="A71" s="287" t="s">
        <v>20</v>
      </c>
      <c r="B71" s="287"/>
      <c r="C71" s="287"/>
      <c r="D71" s="288">
        <v>2</v>
      </c>
      <c r="E71" s="288"/>
      <c r="F71" s="288"/>
      <c r="G71" s="294">
        <v>2.5</v>
      </c>
      <c r="H71" s="294"/>
      <c r="I71" s="294"/>
      <c r="J71" s="282">
        <v>350</v>
      </c>
      <c r="K71" s="282"/>
      <c r="L71" s="282"/>
      <c r="M71" s="283">
        <f t="shared" si="3"/>
        <v>345</v>
      </c>
      <c r="N71" s="283"/>
      <c r="O71" s="283"/>
    </row>
    <row r="72" spans="1:15" ht="18" customHeight="1" x14ac:dyDescent="0.15">
      <c r="A72" s="287" t="s">
        <v>20</v>
      </c>
      <c r="B72" s="287"/>
      <c r="C72" s="287"/>
      <c r="D72" s="288">
        <v>2</v>
      </c>
      <c r="E72" s="288"/>
      <c r="F72" s="288"/>
      <c r="G72" s="294">
        <v>3</v>
      </c>
      <c r="H72" s="294"/>
      <c r="I72" s="294"/>
      <c r="J72" s="282">
        <v>420</v>
      </c>
      <c r="K72" s="282"/>
      <c r="L72" s="282"/>
      <c r="M72" s="283">
        <f t="shared" si="3"/>
        <v>414</v>
      </c>
      <c r="N72" s="283"/>
      <c r="O72" s="283"/>
    </row>
    <row r="73" spans="1:15" ht="18" customHeight="1" x14ac:dyDescent="0.15">
      <c r="A73" s="287" t="s">
        <v>20</v>
      </c>
      <c r="B73" s="287"/>
      <c r="C73" s="287"/>
      <c r="D73" s="288">
        <v>2</v>
      </c>
      <c r="E73" s="288"/>
      <c r="F73" s="288"/>
      <c r="G73" s="294">
        <v>3.5</v>
      </c>
      <c r="H73" s="294"/>
      <c r="I73" s="294"/>
      <c r="J73" s="282">
        <v>490</v>
      </c>
      <c r="K73" s="282"/>
      <c r="L73" s="282"/>
      <c r="M73" s="283">
        <f t="shared" si="3"/>
        <v>483</v>
      </c>
      <c r="N73" s="283"/>
      <c r="O73" s="283"/>
    </row>
    <row r="74" spans="1:15" ht="18" customHeight="1" x14ac:dyDescent="0.15">
      <c r="A74" s="287" t="s">
        <v>20</v>
      </c>
      <c r="B74" s="287"/>
      <c r="C74" s="287"/>
      <c r="D74" s="288">
        <v>2</v>
      </c>
      <c r="E74" s="288"/>
      <c r="F74" s="288"/>
      <c r="G74" s="294">
        <v>4</v>
      </c>
      <c r="H74" s="294"/>
      <c r="I74" s="294"/>
      <c r="J74" s="282">
        <v>560</v>
      </c>
      <c r="K74" s="282"/>
      <c r="L74" s="282"/>
      <c r="M74" s="283">
        <f t="shared" si="3"/>
        <v>552</v>
      </c>
      <c r="N74" s="283"/>
      <c r="O74" s="283"/>
    </row>
    <row r="75" spans="1:15" ht="18" customHeight="1" x14ac:dyDescent="0.15">
      <c r="A75" s="287" t="s">
        <v>20</v>
      </c>
      <c r="B75" s="287"/>
      <c r="C75" s="287"/>
      <c r="D75" s="288">
        <v>2</v>
      </c>
      <c r="E75" s="288"/>
      <c r="F75" s="288"/>
      <c r="G75" s="294">
        <v>4.5</v>
      </c>
      <c r="H75" s="294"/>
      <c r="I75" s="294"/>
      <c r="J75" s="282">
        <v>630</v>
      </c>
      <c r="K75" s="282"/>
      <c r="L75" s="282"/>
      <c r="M75" s="283">
        <f t="shared" si="3"/>
        <v>621</v>
      </c>
      <c r="N75" s="283"/>
      <c r="O75" s="283"/>
    </row>
    <row r="76" spans="1:15" ht="18" customHeight="1" x14ac:dyDescent="0.15">
      <c r="A76" s="287" t="s">
        <v>20</v>
      </c>
      <c r="B76" s="287"/>
      <c r="C76" s="287"/>
      <c r="D76" s="288">
        <v>2</v>
      </c>
      <c r="E76" s="288"/>
      <c r="F76" s="288"/>
      <c r="G76" s="294">
        <v>5</v>
      </c>
      <c r="H76" s="294"/>
      <c r="I76" s="294"/>
      <c r="J76" s="282">
        <v>700</v>
      </c>
      <c r="K76" s="282"/>
      <c r="L76" s="282"/>
      <c r="M76" s="283">
        <f t="shared" si="3"/>
        <v>690</v>
      </c>
      <c r="N76" s="283"/>
      <c r="O76" s="283"/>
    </row>
    <row r="77" spans="1:15" ht="18" customHeight="1" x14ac:dyDescent="0.15">
      <c r="A77" s="287" t="s">
        <v>20</v>
      </c>
      <c r="B77" s="287"/>
      <c r="C77" s="287"/>
      <c r="D77" s="288">
        <v>2</v>
      </c>
      <c r="E77" s="288"/>
      <c r="F77" s="288"/>
      <c r="G77" s="294">
        <v>5.5</v>
      </c>
      <c r="H77" s="294"/>
      <c r="I77" s="294"/>
      <c r="J77" s="282">
        <v>770</v>
      </c>
      <c r="K77" s="282"/>
      <c r="L77" s="282"/>
      <c r="M77" s="283">
        <f t="shared" si="3"/>
        <v>759</v>
      </c>
      <c r="N77" s="283"/>
      <c r="O77" s="283"/>
    </row>
    <row r="78" spans="1:15" ht="18" customHeight="1" x14ac:dyDescent="0.15">
      <c r="A78" s="287" t="s">
        <v>20</v>
      </c>
      <c r="B78" s="287"/>
      <c r="C78" s="287"/>
      <c r="D78" s="288">
        <v>2</v>
      </c>
      <c r="E78" s="288"/>
      <c r="F78" s="288"/>
      <c r="G78" s="294">
        <v>6</v>
      </c>
      <c r="H78" s="294"/>
      <c r="I78" s="294"/>
      <c r="J78" s="282">
        <v>840</v>
      </c>
      <c r="K78" s="282"/>
      <c r="L78" s="282"/>
      <c r="M78" s="283">
        <f t="shared" si="3"/>
        <v>828</v>
      </c>
      <c r="N78" s="283"/>
      <c r="O78" s="283"/>
    </row>
    <row r="79" spans="1:15" ht="18" customHeight="1" x14ac:dyDescent="0.15">
      <c r="A79" s="287" t="s">
        <v>20</v>
      </c>
      <c r="B79" s="287"/>
      <c r="C79" s="287"/>
      <c r="D79" s="288">
        <v>2</v>
      </c>
      <c r="E79" s="288"/>
      <c r="F79" s="288"/>
      <c r="G79" s="294">
        <v>6.5</v>
      </c>
      <c r="H79" s="294"/>
      <c r="I79" s="294"/>
      <c r="J79" s="282">
        <v>910</v>
      </c>
      <c r="K79" s="282"/>
      <c r="L79" s="282"/>
      <c r="M79" s="283">
        <f t="shared" si="3"/>
        <v>897</v>
      </c>
      <c r="N79" s="283"/>
      <c r="O79" s="283"/>
    </row>
    <row r="80" spans="1:15" ht="18" customHeight="1" x14ac:dyDescent="0.15">
      <c r="A80" s="287" t="s">
        <v>20</v>
      </c>
      <c r="B80" s="287"/>
      <c r="C80" s="287"/>
      <c r="D80" s="288">
        <v>2</v>
      </c>
      <c r="E80" s="288"/>
      <c r="F80" s="288"/>
      <c r="G80" s="294">
        <v>7</v>
      </c>
      <c r="H80" s="294"/>
      <c r="I80" s="294"/>
      <c r="J80" s="282">
        <v>980</v>
      </c>
      <c r="K80" s="282"/>
      <c r="L80" s="282"/>
      <c r="M80" s="283">
        <f t="shared" si="3"/>
        <v>966</v>
      </c>
      <c r="N80" s="283"/>
      <c r="O80" s="283"/>
    </row>
    <row r="81" spans="1:15" ht="18" customHeight="1" x14ac:dyDescent="0.15">
      <c r="A81" s="287" t="s">
        <v>20</v>
      </c>
      <c r="B81" s="287"/>
      <c r="C81" s="287"/>
      <c r="D81" s="288">
        <v>2</v>
      </c>
      <c r="E81" s="288"/>
      <c r="F81" s="288"/>
      <c r="G81" s="294">
        <v>7.5</v>
      </c>
      <c r="H81" s="294"/>
      <c r="I81" s="294"/>
      <c r="J81" s="282">
        <v>1050</v>
      </c>
      <c r="K81" s="282"/>
      <c r="L81" s="282"/>
      <c r="M81" s="283">
        <f t="shared" si="3"/>
        <v>1035</v>
      </c>
      <c r="N81" s="283"/>
      <c r="O81" s="283"/>
    </row>
    <row r="82" spans="1:15" ht="18" customHeight="1" x14ac:dyDescent="0.15">
      <c r="A82" s="287" t="s">
        <v>20</v>
      </c>
      <c r="B82" s="287"/>
      <c r="C82" s="287"/>
      <c r="D82" s="288">
        <v>2</v>
      </c>
      <c r="E82" s="288"/>
      <c r="F82" s="288"/>
      <c r="G82" s="294">
        <v>8</v>
      </c>
      <c r="H82" s="294"/>
      <c r="I82" s="294"/>
      <c r="J82" s="282">
        <v>1120</v>
      </c>
      <c r="K82" s="282"/>
      <c r="L82" s="282"/>
      <c r="M82" s="283">
        <f t="shared" si="3"/>
        <v>1104</v>
      </c>
      <c r="N82" s="283"/>
      <c r="O82" s="283"/>
    </row>
    <row r="83" spans="1:15" ht="18" customHeight="1" x14ac:dyDescent="0.15">
      <c r="A83" s="287" t="s">
        <v>20</v>
      </c>
      <c r="B83" s="287"/>
      <c r="C83" s="287"/>
      <c r="D83" s="288">
        <v>2</v>
      </c>
      <c r="E83" s="288"/>
      <c r="F83" s="288"/>
      <c r="G83" s="294">
        <v>8.5</v>
      </c>
      <c r="H83" s="294"/>
      <c r="I83" s="294"/>
      <c r="J83" s="282">
        <v>1190</v>
      </c>
      <c r="K83" s="282"/>
      <c r="L83" s="282"/>
      <c r="M83" s="283">
        <f t="shared" si="3"/>
        <v>1173</v>
      </c>
      <c r="N83" s="283"/>
      <c r="O83" s="283"/>
    </row>
    <row r="84" spans="1:15" ht="18" customHeight="1" x14ac:dyDescent="0.15">
      <c r="A84" s="287" t="s">
        <v>20</v>
      </c>
      <c r="B84" s="287"/>
      <c r="C84" s="287"/>
      <c r="D84" s="288">
        <v>2</v>
      </c>
      <c r="E84" s="288"/>
      <c r="F84" s="288"/>
      <c r="G84" s="294">
        <v>9</v>
      </c>
      <c r="H84" s="294"/>
      <c r="I84" s="294"/>
      <c r="J84" s="282">
        <v>1260</v>
      </c>
      <c r="K84" s="282"/>
      <c r="L84" s="282"/>
      <c r="M84" s="283">
        <f t="shared" si="3"/>
        <v>1242</v>
      </c>
      <c r="N84" s="283"/>
      <c r="O84" s="283"/>
    </row>
    <row r="85" spans="1:15" ht="18" customHeight="1" x14ac:dyDescent="0.15">
      <c r="A85" s="287" t="s">
        <v>20</v>
      </c>
      <c r="B85" s="287"/>
      <c r="C85" s="287"/>
      <c r="D85" s="288">
        <v>2</v>
      </c>
      <c r="E85" s="288"/>
      <c r="F85" s="288"/>
      <c r="G85" s="294">
        <v>9.5</v>
      </c>
      <c r="H85" s="294"/>
      <c r="I85" s="294"/>
      <c r="J85" s="282">
        <v>1330</v>
      </c>
      <c r="K85" s="282"/>
      <c r="L85" s="282"/>
      <c r="M85" s="283">
        <f t="shared" si="3"/>
        <v>1311</v>
      </c>
      <c r="N85" s="283"/>
      <c r="O85" s="283"/>
    </row>
    <row r="86" spans="1:15" ht="18" customHeight="1" x14ac:dyDescent="0.15">
      <c r="A86" s="287" t="s">
        <v>20</v>
      </c>
      <c r="B86" s="287"/>
      <c r="C86" s="287"/>
      <c r="D86" s="288">
        <v>2</v>
      </c>
      <c r="E86" s="288"/>
      <c r="F86" s="288"/>
      <c r="G86" s="294">
        <v>10</v>
      </c>
      <c r="H86" s="294"/>
      <c r="I86" s="294"/>
      <c r="J86" s="282">
        <v>1400</v>
      </c>
      <c r="K86" s="282"/>
      <c r="L86" s="282"/>
      <c r="M86" s="283">
        <f t="shared" si="3"/>
        <v>1380</v>
      </c>
      <c r="N86" s="283"/>
      <c r="O86" s="283"/>
    </row>
    <row r="87" spans="1:15" ht="18" customHeight="1" x14ac:dyDescent="0.15">
      <c r="A87" s="287" t="s">
        <v>20</v>
      </c>
      <c r="B87" s="287"/>
      <c r="C87" s="287"/>
      <c r="D87" s="288">
        <v>2</v>
      </c>
      <c r="E87" s="288"/>
      <c r="F87" s="288"/>
      <c r="G87" s="294">
        <v>10.5</v>
      </c>
      <c r="H87" s="294"/>
      <c r="I87" s="294"/>
      <c r="J87" s="282">
        <v>1470</v>
      </c>
      <c r="K87" s="282"/>
      <c r="L87" s="282"/>
      <c r="M87" s="283">
        <f t="shared" si="3"/>
        <v>1449</v>
      </c>
      <c r="N87" s="283"/>
      <c r="O87" s="283"/>
    </row>
    <row r="88" spans="1:15" ht="18" customHeight="1" x14ac:dyDescent="0.15">
      <c r="A88" s="287" t="s">
        <v>20</v>
      </c>
      <c r="B88" s="287"/>
      <c r="C88" s="287"/>
      <c r="D88" s="288">
        <v>2.5</v>
      </c>
      <c r="E88" s="288"/>
      <c r="F88" s="288"/>
      <c r="G88" s="294">
        <v>0.5</v>
      </c>
      <c r="H88" s="294"/>
      <c r="I88" s="294"/>
      <c r="J88" s="282">
        <v>70</v>
      </c>
      <c r="K88" s="282"/>
      <c r="L88" s="282"/>
      <c r="M88" s="283">
        <f t="shared" si="3"/>
        <v>69</v>
      </c>
      <c r="N88" s="283"/>
      <c r="O88" s="283"/>
    </row>
    <row r="89" spans="1:15" ht="18" customHeight="1" x14ac:dyDescent="0.15">
      <c r="A89" s="287" t="s">
        <v>20</v>
      </c>
      <c r="B89" s="287"/>
      <c r="C89" s="287"/>
      <c r="D89" s="288">
        <v>2.5</v>
      </c>
      <c r="E89" s="288"/>
      <c r="F89" s="288"/>
      <c r="G89" s="294">
        <v>1</v>
      </c>
      <c r="H89" s="294"/>
      <c r="I89" s="294"/>
      <c r="J89" s="282">
        <v>140</v>
      </c>
      <c r="K89" s="282"/>
      <c r="L89" s="282"/>
      <c r="M89" s="283">
        <f t="shared" si="3"/>
        <v>138</v>
      </c>
      <c r="N89" s="283"/>
      <c r="O89" s="283"/>
    </row>
    <row r="90" spans="1:15" ht="18" customHeight="1" x14ac:dyDescent="0.15">
      <c r="A90" s="287" t="s">
        <v>20</v>
      </c>
      <c r="B90" s="287"/>
      <c r="C90" s="287"/>
      <c r="D90" s="288">
        <v>2.5</v>
      </c>
      <c r="E90" s="288"/>
      <c r="F90" s="288"/>
      <c r="G90" s="294">
        <v>1.5</v>
      </c>
      <c r="H90" s="294"/>
      <c r="I90" s="294"/>
      <c r="J90" s="282">
        <v>210</v>
      </c>
      <c r="K90" s="282"/>
      <c r="L90" s="282"/>
      <c r="M90" s="283">
        <f t="shared" si="3"/>
        <v>207</v>
      </c>
      <c r="N90" s="283"/>
      <c r="O90" s="283"/>
    </row>
    <row r="91" spans="1:15" ht="18" customHeight="1" x14ac:dyDescent="0.15">
      <c r="A91" s="287" t="s">
        <v>20</v>
      </c>
      <c r="B91" s="287"/>
      <c r="C91" s="287"/>
      <c r="D91" s="288">
        <v>2.5</v>
      </c>
      <c r="E91" s="288"/>
      <c r="F91" s="288"/>
      <c r="G91" s="294">
        <v>2</v>
      </c>
      <c r="H91" s="294"/>
      <c r="I91" s="294"/>
      <c r="J91" s="282">
        <v>280</v>
      </c>
      <c r="K91" s="282"/>
      <c r="L91" s="282"/>
      <c r="M91" s="283">
        <f t="shared" si="3"/>
        <v>276</v>
      </c>
      <c r="N91" s="283"/>
      <c r="O91" s="283"/>
    </row>
    <row r="92" spans="1:15" ht="18" customHeight="1" x14ac:dyDescent="0.15">
      <c r="A92" s="287" t="s">
        <v>20</v>
      </c>
      <c r="B92" s="287"/>
      <c r="C92" s="287"/>
      <c r="D92" s="288">
        <v>2.5</v>
      </c>
      <c r="E92" s="288"/>
      <c r="F92" s="288"/>
      <c r="G92" s="294">
        <v>2.5</v>
      </c>
      <c r="H92" s="294"/>
      <c r="I92" s="294"/>
      <c r="J92" s="282">
        <v>350</v>
      </c>
      <c r="K92" s="282"/>
      <c r="L92" s="282"/>
      <c r="M92" s="283">
        <f t="shared" si="3"/>
        <v>345</v>
      </c>
      <c r="N92" s="283"/>
      <c r="O92" s="283"/>
    </row>
    <row r="93" spans="1:15" ht="18" customHeight="1" x14ac:dyDescent="0.15">
      <c r="A93" s="287" t="s">
        <v>20</v>
      </c>
      <c r="B93" s="287"/>
      <c r="C93" s="287"/>
      <c r="D93" s="288">
        <v>2.5</v>
      </c>
      <c r="E93" s="288"/>
      <c r="F93" s="288"/>
      <c r="G93" s="294">
        <v>3</v>
      </c>
      <c r="H93" s="294"/>
      <c r="I93" s="294"/>
      <c r="J93" s="282">
        <v>420</v>
      </c>
      <c r="K93" s="282"/>
      <c r="L93" s="282"/>
      <c r="M93" s="283">
        <f t="shared" si="3"/>
        <v>414</v>
      </c>
      <c r="N93" s="283"/>
      <c r="O93" s="283"/>
    </row>
    <row r="94" spans="1:15" ht="18" customHeight="1" x14ac:dyDescent="0.15">
      <c r="A94" s="287" t="s">
        <v>20</v>
      </c>
      <c r="B94" s="287"/>
      <c r="C94" s="287"/>
      <c r="D94" s="288">
        <v>2.5</v>
      </c>
      <c r="E94" s="288"/>
      <c r="F94" s="288"/>
      <c r="G94" s="294">
        <v>3.5</v>
      </c>
      <c r="H94" s="294"/>
      <c r="I94" s="294"/>
      <c r="J94" s="282">
        <v>490</v>
      </c>
      <c r="K94" s="282"/>
      <c r="L94" s="282"/>
      <c r="M94" s="283">
        <f t="shared" si="3"/>
        <v>483</v>
      </c>
      <c r="N94" s="283"/>
      <c r="O94" s="283"/>
    </row>
    <row r="95" spans="1:15" ht="18" customHeight="1" x14ac:dyDescent="0.15">
      <c r="A95" s="287" t="s">
        <v>20</v>
      </c>
      <c r="B95" s="287"/>
      <c r="C95" s="287"/>
      <c r="D95" s="288">
        <v>2.5</v>
      </c>
      <c r="E95" s="288"/>
      <c r="F95" s="288"/>
      <c r="G95" s="294">
        <v>4</v>
      </c>
      <c r="H95" s="294"/>
      <c r="I95" s="294"/>
      <c r="J95" s="282">
        <v>560</v>
      </c>
      <c r="K95" s="282"/>
      <c r="L95" s="282"/>
      <c r="M95" s="283">
        <f t="shared" si="3"/>
        <v>552</v>
      </c>
      <c r="N95" s="283"/>
      <c r="O95" s="283"/>
    </row>
    <row r="96" spans="1:15" ht="18" customHeight="1" x14ac:dyDescent="0.15">
      <c r="A96" s="287" t="s">
        <v>20</v>
      </c>
      <c r="B96" s="287"/>
      <c r="C96" s="287"/>
      <c r="D96" s="288">
        <v>2.5</v>
      </c>
      <c r="E96" s="288"/>
      <c r="F96" s="288"/>
      <c r="G96" s="294">
        <v>4.5</v>
      </c>
      <c r="H96" s="294"/>
      <c r="I96" s="294"/>
      <c r="J96" s="282">
        <v>630</v>
      </c>
      <c r="K96" s="282"/>
      <c r="L96" s="282"/>
      <c r="M96" s="283">
        <f t="shared" si="3"/>
        <v>621</v>
      </c>
      <c r="N96" s="283"/>
      <c r="O96" s="283"/>
    </row>
    <row r="97" spans="1:15" ht="18" customHeight="1" x14ac:dyDescent="0.15">
      <c r="A97" s="287" t="s">
        <v>20</v>
      </c>
      <c r="B97" s="287"/>
      <c r="C97" s="287"/>
      <c r="D97" s="288">
        <v>2.5</v>
      </c>
      <c r="E97" s="288"/>
      <c r="F97" s="288"/>
      <c r="G97" s="294">
        <v>5</v>
      </c>
      <c r="H97" s="294"/>
      <c r="I97" s="294"/>
      <c r="J97" s="282">
        <v>700</v>
      </c>
      <c r="K97" s="282"/>
      <c r="L97" s="282"/>
      <c r="M97" s="283">
        <f t="shared" si="3"/>
        <v>690</v>
      </c>
      <c r="N97" s="283"/>
      <c r="O97" s="283"/>
    </row>
    <row r="98" spans="1:15" ht="18" customHeight="1" x14ac:dyDescent="0.15">
      <c r="A98" s="287" t="s">
        <v>20</v>
      </c>
      <c r="B98" s="287"/>
      <c r="C98" s="287"/>
      <c r="D98" s="288">
        <v>2.5</v>
      </c>
      <c r="E98" s="288"/>
      <c r="F98" s="288"/>
      <c r="G98" s="294">
        <v>5.5</v>
      </c>
      <c r="H98" s="294"/>
      <c r="I98" s="294"/>
      <c r="J98" s="282">
        <v>770</v>
      </c>
      <c r="K98" s="282"/>
      <c r="L98" s="282"/>
      <c r="M98" s="283">
        <f t="shared" si="3"/>
        <v>759</v>
      </c>
      <c r="N98" s="283"/>
      <c r="O98" s="283"/>
    </row>
    <row r="99" spans="1:15" ht="18" customHeight="1" x14ac:dyDescent="0.15">
      <c r="A99" s="287" t="s">
        <v>20</v>
      </c>
      <c r="B99" s="287"/>
      <c r="C99" s="287"/>
      <c r="D99" s="288">
        <v>2.5</v>
      </c>
      <c r="E99" s="288"/>
      <c r="F99" s="288"/>
      <c r="G99" s="294">
        <v>6</v>
      </c>
      <c r="H99" s="294"/>
      <c r="I99" s="294"/>
      <c r="J99" s="282">
        <v>840</v>
      </c>
      <c r="K99" s="282"/>
      <c r="L99" s="282"/>
      <c r="M99" s="283">
        <f t="shared" si="3"/>
        <v>828</v>
      </c>
      <c r="N99" s="283"/>
      <c r="O99" s="283"/>
    </row>
    <row r="100" spans="1:15" ht="18" customHeight="1" x14ac:dyDescent="0.15">
      <c r="A100" s="287" t="s">
        <v>20</v>
      </c>
      <c r="B100" s="287"/>
      <c r="C100" s="287"/>
      <c r="D100" s="288">
        <v>2.5</v>
      </c>
      <c r="E100" s="288"/>
      <c r="F100" s="288"/>
      <c r="G100" s="294">
        <v>6.5</v>
      </c>
      <c r="H100" s="294"/>
      <c r="I100" s="294"/>
      <c r="J100" s="282">
        <v>910</v>
      </c>
      <c r="K100" s="282"/>
      <c r="L100" s="282"/>
      <c r="M100" s="283">
        <f t="shared" si="3"/>
        <v>897</v>
      </c>
      <c r="N100" s="283"/>
      <c r="O100" s="283"/>
    </row>
    <row r="101" spans="1:15" ht="18" customHeight="1" x14ac:dyDescent="0.15">
      <c r="A101" s="287" t="s">
        <v>20</v>
      </c>
      <c r="B101" s="287"/>
      <c r="C101" s="287"/>
      <c r="D101" s="288">
        <v>2.5</v>
      </c>
      <c r="E101" s="288"/>
      <c r="F101" s="288"/>
      <c r="G101" s="294">
        <v>7</v>
      </c>
      <c r="H101" s="294"/>
      <c r="I101" s="294"/>
      <c r="J101" s="282">
        <v>980</v>
      </c>
      <c r="K101" s="282"/>
      <c r="L101" s="282"/>
      <c r="M101" s="283">
        <f t="shared" si="3"/>
        <v>966</v>
      </c>
      <c r="N101" s="283"/>
      <c r="O101" s="283"/>
    </row>
    <row r="102" spans="1:15" ht="18" customHeight="1" x14ac:dyDescent="0.15">
      <c r="A102" s="287" t="s">
        <v>20</v>
      </c>
      <c r="B102" s="287"/>
      <c r="C102" s="287"/>
      <c r="D102" s="288">
        <v>2.5</v>
      </c>
      <c r="E102" s="288"/>
      <c r="F102" s="288"/>
      <c r="G102" s="294">
        <v>7.5</v>
      </c>
      <c r="H102" s="294"/>
      <c r="I102" s="294"/>
      <c r="J102" s="282">
        <v>1050</v>
      </c>
      <c r="K102" s="282"/>
      <c r="L102" s="282"/>
      <c r="M102" s="283">
        <f t="shared" si="3"/>
        <v>1035</v>
      </c>
      <c r="N102" s="283"/>
      <c r="O102" s="283"/>
    </row>
    <row r="103" spans="1:15" ht="18" customHeight="1" x14ac:dyDescent="0.15">
      <c r="A103" s="287" t="s">
        <v>20</v>
      </c>
      <c r="B103" s="287"/>
      <c r="C103" s="287"/>
      <c r="D103" s="288">
        <v>2.5</v>
      </c>
      <c r="E103" s="288"/>
      <c r="F103" s="288"/>
      <c r="G103" s="294">
        <v>8</v>
      </c>
      <c r="H103" s="294"/>
      <c r="I103" s="294"/>
      <c r="J103" s="282">
        <v>1120</v>
      </c>
      <c r="K103" s="282"/>
      <c r="L103" s="282"/>
      <c r="M103" s="283">
        <f t="shared" si="3"/>
        <v>1104</v>
      </c>
      <c r="N103" s="283"/>
      <c r="O103" s="283"/>
    </row>
    <row r="104" spans="1:15" ht="18" customHeight="1" x14ac:dyDescent="0.15">
      <c r="A104" s="287" t="s">
        <v>20</v>
      </c>
      <c r="B104" s="287"/>
      <c r="C104" s="287"/>
      <c r="D104" s="288">
        <v>2.5</v>
      </c>
      <c r="E104" s="288"/>
      <c r="F104" s="288"/>
      <c r="G104" s="294">
        <v>8.5</v>
      </c>
      <c r="H104" s="294"/>
      <c r="I104" s="294"/>
      <c r="J104" s="282">
        <v>1190</v>
      </c>
      <c r="K104" s="282"/>
      <c r="L104" s="282"/>
      <c r="M104" s="283">
        <f t="shared" si="3"/>
        <v>1173</v>
      </c>
      <c r="N104" s="283"/>
      <c r="O104" s="283"/>
    </row>
    <row r="105" spans="1:15" ht="18" customHeight="1" x14ac:dyDescent="0.15">
      <c r="A105" s="287" t="s">
        <v>20</v>
      </c>
      <c r="B105" s="287"/>
      <c r="C105" s="287"/>
      <c r="D105" s="288">
        <v>2.5</v>
      </c>
      <c r="E105" s="288"/>
      <c r="F105" s="288"/>
      <c r="G105" s="294">
        <v>9</v>
      </c>
      <c r="H105" s="294"/>
      <c r="I105" s="294"/>
      <c r="J105" s="282">
        <v>1260</v>
      </c>
      <c r="K105" s="282"/>
      <c r="L105" s="282"/>
      <c r="M105" s="283">
        <f t="shared" si="3"/>
        <v>1242</v>
      </c>
      <c r="N105" s="283"/>
      <c r="O105" s="283"/>
    </row>
    <row r="106" spans="1:15" ht="18" customHeight="1" x14ac:dyDescent="0.15">
      <c r="A106" s="287" t="s">
        <v>20</v>
      </c>
      <c r="B106" s="287"/>
      <c r="C106" s="287"/>
      <c r="D106" s="288">
        <v>2.5</v>
      </c>
      <c r="E106" s="288"/>
      <c r="F106" s="288"/>
      <c r="G106" s="294">
        <v>9.5</v>
      </c>
      <c r="H106" s="294"/>
      <c r="I106" s="294"/>
      <c r="J106" s="282">
        <v>1330</v>
      </c>
      <c r="K106" s="282"/>
      <c r="L106" s="282"/>
      <c r="M106" s="283">
        <f t="shared" si="3"/>
        <v>1311</v>
      </c>
      <c r="N106" s="283"/>
      <c r="O106" s="283"/>
    </row>
    <row r="107" spans="1:15" ht="18" customHeight="1" x14ac:dyDescent="0.15">
      <c r="A107" s="287" t="s">
        <v>20</v>
      </c>
      <c r="B107" s="287"/>
      <c r="C107" s="287"/>
      <c r="D107" s="288">
        <v>2.5</v>
      </c>
      <c r="E107" s="288"/>
      <c r="F107" s="288"/>
      <c r="G107" s="294">
        <v>10</v>
      </c>
      <c r="H107" s="294"/>
      <c r="I107" s="294"/>
      <c r="J107" s="282">
        <v>1400</v>
      </c>
      <c r="K107" s="282"/>
      <c r="L107" s="282"/>
      <c r="M107" s="283">
        <f t="shared" si="3"/>
        <v>1380</v>
      </c>
      <c r="N107" s="283"/>
      <c r="O107" s="283"/>
    </row>
    <row r="108" spans="1:15" ht="18" customHeight="1" x14ac:dyDescent="0.15">
      <c r="A108" s="287" t="s">
        <v>20</v>
      </c>
      <c r="B108" s="287"/>
      <c r="C108" s="287"/>
      <c r="D108" s="288">
        <v>2.5</v>
      </c>
      <c r="E108" s="288"/>
      <c r="F108" s="288"/>
      <c r="G108" s="294">
        <v>10.5</v>
      </c>
      <c r="H108" s="294"/>
      <c r="I108" s="294"/>
      <c r="J108" s="282">
        <v>1470</v>
      </c>
      <c r="K108" s="282"/>
      <c r="L108" s="282"/>
      <c r="M108" s="283">
        <f t="shared" si="3"/>
        <v>1449</v>
      </c>
      <c r="N108" s="283"/>
      <c r="O108" s="283"/>
    </row>
  </sheetData>
  <sheetProtection password="D9B2" sheet="1" objects="1" scenarios="1"/>
  <mergeCells count="529">
    <mergeCell ref="A107:C107"/>
    <mergeCell ref="D107:F107"/>
    <mergeCell ref="G107:I107"/>
    <mergeCell ref="J107:L107"/>
    <mergeCell ref="M107:O107"/>
    <mergeCell ref="A108:C108"/>
    <mergeCell ref="D108:F108"/>
    <mergeCell ref="G108:I108"/>
    <mergeCell ref="J108:L108"/>
    <mergeCell ref="M108:O108"/>
    <mergeCell ref="A105:C105"/>
    <mergeCell ref="D105:F105"/>
    <mergeCell ref="G105:I105"/>
    <mergeCell ref="J105:L105"/>
    <mergeCell ref="M105:O105"/>
    <mergeCell ref="A106:C106"/>
    <mergeCell ref="D106:F106"/>
    <mergeCell ref="G106:I106"/>
    <mergeCell ref="J106:L106"/>
    <mergeCell ref="M106:O106"/>
    <mergeCell ref="A103:C103"/>
    <mergeCell ref="D103:F103"/>
    <mergeCell ref="G103:I103"/>
    <mergeCell ref="J103:L103"/>
    <mergeCell ref="M103:O103"/>
    <mergeCell ref="A104:C104"/>
    <mergeCell ref="D104:F104"/>
    <mergeCell ref="G104:I104"/>
    <mergeCell ref="J104:L104"/>
    <mergeCell ref="M104:O104"/>
    <mergeCell ref="A101:C101"/>
    <mergeCell ref="D101:F101"/>
    <mergeCell ref="G101:I101"/>
    <mergeCell ref="J101:L101"/>
    <mergeCell ref="M101:O101"/>
    <mergeCell ref="A102:C102"/>
    <mergeCell ref="D102:F102"/>
    <mergeCell ref="G102:I102"/>
    <mergeCell ref="J102:L102"/>
    <mergeCell ref="M102:O102"/>
    <mergeCell ref="A99:C99"/>
    <mergeCell ref="D99:F99"/>
    <mergeCell ref="G99:I99"/>
    <mergeCell ref="J99:L99"/>
    <mergeCell ref="M99:O99"/>
    <mergeCell ref="A100:C100"/>
    <mergeCell ref="D100:F100"/>
    <mergeCell ref="G100:I100"/>
    <mergeCell ref="J100:L100"/>
    <mergeCell ref="M100:O100"/>
    <mergeCell ref="A97:C97"/>
    <mergeCell ref="D97:F97"/>
    <mergeCell ref="G97:I97"/>
    <mergeCell ref="J97:L97"/>
    <mergeCell ref="M97:O97"/>
    <mergeCell ref="A98:C98"/>
    <mergeCell ref="D98:F98"/>
    <mergeCell ref="G98:I98"/>
    <mergeCell ref="J98:L98"/>
    <mergeCell ref="M98:O98"/>
    <mergeCell ref="A95:C95"/>
    <mergeCell ref="D95:F95"/>
    <mergeCell ref="G95:I95"/>
    <mergeCell ref="J95:L95"/>
    <mergeCell ref="M95:O95"/>
    <mergeCell ref="A96:C96"/>
    <mergeCell ref="D96:F96"/>
    <mergeCell ref="G96:I96"/>
    <mergeCell ref="J96:L96"/>
    <mergeCell ref="M96:O96"/>
    <mergeCell ref="A93:C93"/>
    <mergeCell ref="D93:F93"/>
    <mergeCell ref="G93:I93"/>
    <mergeCell ref="J93:L93"/>
    <mergeCell ref="M93:O93"/>
    <mergeCell ref="A94:C94"/>
    <mergeCell ref="D94:F94"/>
    <mergeCell ref="G94:I94"/>
    <mergeCell ref="J94:L94"/>
    <mergeCell ref="M94:O94"/>
    <mergeCell ref="A91:C91"/>
    <mergeCell ref="D91:F91"/>
    <mergeCell ref="G91:I91"/>
    <mergeCell ref="J91:L91"/>
    <mergeCell ref="M91:O91"/>
    <mergeCell ref="A92:C92"/>
    <mergeCell ref="D92:F92"/>
    <mergeCell ref="G92:I92"/>
    <mergeCell ref="J92:L92"/>
    <mergeCell ref="M92:O92"/>
    <mergeCell ref="A89:C89"/>
    <mergeCell ref="D89:F89"/>
    <mergeCell ref="G89:I89"/>
    <mergeCell ref="J89:L89"/>
    <mergeCell ref="M89:O89"/>
    <mergeCell ref="A90:C90"/>
    <mergeCell ref="D90:F90"/>
    <mergeCell ref="G90:I90"/>
    <mergeCell ref="J90:L90"/>
    <mergeCell ref="M90:O90"/>
    <mergeCell ref="A87:C87"/>
    <mergeCell ref="D87:F87"/>
    <mergeCell ref="G87:I87"/>
    <mergeCell ref="J87:L87"/>
    <mergeCell ref="M87:O87"/>
    <mergeCell ref="A88:C88"/>
    <mergeCell ref="D88:F88"/>
    <mergeCell ref="G88:I88"/>
    <mergeCell ref="J88:L88"/>
    <mergeCell ref="M88:O88"/>
    <mergeCell ref="A85:C85"/>
    <mergeCell ref="D85:F85"/>
    <mergeCell ref="G85:I85"/>
    <mergeCell ref="J85:L85"/>
    <mergeCell ref="M85:O85"/>
    <mergeCell ref="A86:C86"/>
    <mergeCell ref="D86:F86"/>
    <mergeCell ref="G86:I86"/>
    <mergeCell ref="J86:L86"/>
    <mergeCell ref="M86:O86"/>
    <mergeCell ref="A83:C83"/>
    <mergeCell ref="D83:F83"/>
    <mergeCell ref="G83:I83"/>
    <mergeCell ref="J83:L83"/>
    <mergeCell ref="M83:O83"/>
    <mergeCell ref="A84:C84"/>
    <mergeCell ref="D84:F84"/>
    <mergeCell ref="G84:I84"/>
    <mergeCell ref="J84:L84"/>
    <mergeCell ref="M84:O84"/>
    <mergeCell ref="A81:C81"/>
    <mergeCell ref="D81:F81"/>
    <mergeCell ref="G81:I81"/>
    <mergeCell ref="J81:L81"/>
    <mergeCell ref="M81:O81"/>
    <mergeCell ref="A82:C82"/>
    <mergeCell ref="D82:F82"/>
    <mergeCell ref="G82:I82"/>
    <mergeCell ref="J82:L82"/>
    <mergeCell ref="M82:O82"/>
    <mergeCell ref="A79:C79"/>
    <mergeCell ref="D79:F79"/>
    <mergeCell ref="G79:I79"/>
    <mergeCell ref="J79:L79"/>
    <mergeCell ref="M79:O79"/>
    <mergeCell ref="A80:C80"/>
    <mergeCell ref="D80:F80"/>
    <mergeCell ref="G80:I80"/>
    <mergeCell ref="J80:L80"/>
    <mergeCell ref="M80:O80"/>
    <mergeCell ref="A77:C77"/>
    <mergeCell ref="D77:F77"/>
    <mergeCell ref="G77:I77"/>
    <mergeCell ref="J77:L77"/>
    <mergeCell ref="M77:O77"/>
    <mergeCell ref="A78:C78"/>
    <mergeCell ref="D78:F78"/>
    <mergeCell ref="G78:I78"/>
    <mergeCell ref="J78:L78"/>
    <mergeCell ref="M78:O78"/>
    <mergeCell ref="A75:C75"/>
    <mergeCell ref="D75:F75"/>
    <mergeCell ref="G75:I75"/>
    <mergeCell ref="J75:L75"/>
    <mergeCell ref="M75:O75"/>
    <mergeCell ref="A76:C76"/>
    <mergeCell ref="D76:F76"/>
    <mergeCell ref="G76:I76"/>
    <mergeCell ref="J76:L76"/>
    <mergeCell ref="M76:O76"/>
    <mergeCell ref="A73:C73"/>
    <mergeCell ref="D73:F73"/>
    <mergeCell ref="G73:I73"/>
    <mergeCell ref="J73:L73"/>
    <mergeCell ref="M73:O73"/>
    <mergeCell ref="A74:C74"/>
    <mergeCell ref="D74:F74"/>
    <mergeCell ref="G74:I74"/>
    <mergeCell ref="J74:L74"/>
    <mergeCell ref="M74:O74"/>
    <mergeCell ref="A71:C71"/>
    <mergeCell ref="D71:F71"/>
    <mergeCell ref="G71:I71"/>
    <mergeCell ref="J71:L71"/>
    <mergeCell ref="M71:O71"/>
    <mergeCell ref="A72:C72"/>
    <mergeCell ref="D72:F72"/>
    <mergeCell ref="G72:I72"/>
    <mergeCell ref="J72:L72"/>
    <mergeCell ref="M72:O72"/>
    <mergeCell ref="A69:C69"/>
    <mergeCell ref="D69:F69"/>
    <mergeCell ref="G69:I69"/>
    <mergeCell ref="J69:L69"/>
    <mergeCell ref="M69:O69"/>
    <mergeCell ref="A70:C70"/>
    <mergeCell ref="D70:F70"/>
    <mergeCell ref="G70:I70"/>
    <mergeCell ref="J70:L70"/>
    <mergeCell ref="M70:O70"/>
    <mergeCell ref="A67:C67"/>
    <mergeCell ref="D67:F67"/>
    <mergeCell ref="G67:I67"/>
    <mergeCell ref="J67:L67"/>
    <mergeCell ref="M67:O67"/>
    <mergeCell ref="A68:C68"/>
    <mergeCell ref="D68:F68"/>
    <mergeCell ref="G68:I68"/>
    <mergeCell ref="J68:L68"/>
    <mergeCell ref="M68:O68"/>
    <mergeCell ref="A65:C65"/>
    <mergeCell ref="D65:F65"/>
    <mergeCell ref="G65:I65"/>
    <mergeCell ref="J65:L65"/>
    <mergeCell ref="M65:O65"/>
    <mergeCell ref="A66:C66"/>
    <mergeCell ref="D66:F66"/>
    <mergeCell ref="G66:I66"/>
    <mergeCell ref="J66:L66"/>
    <mergeCell ref="M66:O66"/>
    <mergeCell ref="A63:C63"/>
    <mergeCell ref="D63:F63"/>
    <mergeCell ref="G63:I63"/>
    <mergeCell ref="J63:L63"/>
    <mergeCell ref="M63:O63"/>
    <mergeCell ref="A64:C64"/>
    <mergeCell ref="D64:F64"/>
    <mergeCell ref="G64:I64"/>
    <mergeCell ref="J64:L64"/>
    <mergeCell ref="M64:O64"/>
    <mergeCell ref="A61:C61"/>
    <mergeCell ref="D61:F61"/>
    <mergeCell ref="G61:I61"/>
    <mergeCell ref="J61:L61"/>
    <mergeCell ref="M61:O61"/>
    <mergeCell ref="A62:C62"/>
    <mergeCell ref="D62:F62"/>
    <mergeCell ref="G62:I62"/>
    <mergeCell ref="J62:L62"/>
    <mergeCell ref="M62:O62"/>
    <mergeCell ref="A59:C59"/>
    <mergeCell ref="D59:F59"/>
    <mergeCell ref="G59:I59"/>
    <mergeCell ref="J59:L59"/>
    <mergeCell ref="M59:O59"/>
    <mergeCell ref="A60:C60"/>
    <mergeCell ref="D60:F60"/>
    <mergeCell ref="G60:I60"/>
    <mergeCell ref="J60:L60"/>
    <mergeCell ref="M60:O60"/>
    <mergeCell ref="A57:C57"/>
    <mergeCell ref="D57:F57"/>
    <mergeCell ref="G57:I57"/>
    <mergeCell ref="J57:L57"/>
    <mergeCell ref="M57:O57"/>
    <mergeCell ref="A58:C58"/>
    <mergeCell ref="D58:F58"/>
    <mergeCell ref="G58:I58"/>
    <mergeCell ref="J58:L58"/>
    <mergeCell ref="M58:O58"/>
    <mergeCell ref="A55:C55"/>
    <mergeCell ref="D55:F55"/>
    <mergeCell ref="G55:I55"/>
    <mergeCell ref="J55:L55"/>
    <mergeCell ref="M55:O55"/>
    <mergeCell ref="A56:C56"/>
    <mergeCell ref="D56:F56"/>
    <mergeCell ref="G56:I56"/>
    <mergeCell ref="J56:L56"/>
    <mergeCell ref="M56:O56"/>
    <mergeCell ref="A53:C53"/>
    <mergeCell ref="D53:F53"/>
    <mergeCell ref="G53:I53"/>
    <mergeCell ref="J53:L53"/>
    <mergeCell ref="M53:O53"/>
    <mergeCell ref="A54:C54"/>
    <mergeCell ref="D54:F54"/>
    <mergeCell ref="G54:I54"/>
    <mergeCell ref="J54:L54"/>
    <mergeCell ref="M54:O54"/>
    <mergeCell ref="A51:C51"/>
    <mergeCell ref="D51:F51"/>
    <mergeCell ref="G51:I51"/>
    <mergeCell ref="J51:L51"/>
    <mergeCell ref="M51:O51"/>
    <mergeCell ref="A52:C52"/>
    <mergeCell ref="D52:F52"/>
    <mergeCell ref="G52:I52"/>
    <mergeCell ref="J52:L52"/>
    <mergeCell ref="M52:O52"/>
    <mergeCell ref="A49:C49"/>
    <mergeCell ref="D49:F49"/>
    <mergeCell ref="G49:I49"/>
    <mergeCell ref="J49:L49"/>
    <mergeCell ref="M49:O49"/>
    <mergeCell ref="A50:C50"/>
    <mergeCell ref="D50:F50"/>
    <mergeCell ref="G50:I50"/>
    <mergeCell ref="J50:L50"/>
    <mergeCell ref="M50:O50"/>
    <mergeCell ref="A47:C47"/>
    <mergeCell ref="D47:F47"/>
    <mergeCell ref="G47:I47"/>
    <mergeCell ref="J47:L47"/>
    <mergeCell ref="M47:O47"/>
    <mergeCell ref="A48:C48"/>
    <mergeCell ref="D48:F48"/>
    <mergeCell ref="G48:I48"/>
    <mergeCell ref="J48:L48"/>
    <mergeCell ref="M48:O48"/>
    <mergeCell ref="A45:C45"/>
    <mergeCell ref="D45:F45"/>
    <mergeCell ref="G45:I45"/>
    <mergeCell ref="J45:L45"/>
    <mergeCell ref="M45:O45"/>
    <mergeCell ref="A46:C46"/>
    <mergeCell ref="D46:F46"/>
    <mergeCell ref="G46:I46"/>
    <mergeCell ref="J46:L46"/>
    <mergeCell ref="M46:O46"/>
    <mergeCell ref="A43:C43"/>
    <mergeCell ref="D43:F43"/>
    <mergeCell ref="G43:I43"/>
    <mergeCell ref="J43:L43"/>
    <mergeCell ref="M43:O43"/>
    <mergeCell ref="A44:C44"/>
    <mergeCell ref="D44:F44"/>
    <mergeCell ref="G44:I44"/>
    <mergeCell ref="J44:L44"/>
    <mergeCell ref="M44:O44"/>
    <mergeCell ref="A41:C41"/>
    <mergeCell ref="D41:F41"/>
    <mergeCell ref="G41:I41"/>
    <mergeCell ref="J41:L41"/>
    <mergeCell ref="M41:O41"/>
    <mergeCell ref="A42:C42"/>
    <mergeCell ref="D42:F42"/>
    <mergeCell ref="G42:I42"/>
    <mergeCell ref="J42:L42"/>
    <mergeCell ref="M42:O42"/>
    <mergeCell ref="A39:C39"/>
    <mergeCell ref="D39:F39"/>
    <mergeCell ref="G39:I39"/>
    <mergeCell ref="J39:L39"/>
    <mergeCell ref="M39:O39"/>
    <mergeCell ref="A40:C40"/>
    <mergeCell ref="D40:F40"/>
    <mergeCell ref="G40:I40"/>
    <mergeCell ref="J40:L40"/>
    <mergeCell ref="M40:O40"/>
    <mergeCell ref="A37:C37"/>
    <mergeCell ref="D37:F37"/>
    <mergeCell ref="G37:I37"/>
    <mergeCell ref="J37:L37"/>
    <mergeCell ref="M37:O37"/>
    <mergeCell ref="A38:C38"/>
    <mergeCell ref="D38:F38"/>
    <mergeCell ref="G38:I38"/>
    <mergeCell ref="J38:L38"/>
    <mergeCell ref="M38:O38"/>
    <mergeCell ref="A35:C35"/>
    <mergeCell ref="D35:F35"/>
    <mergeCell ref="G35:I35"/>
    <mergeCell ref="J35:L35"/>
    <mergeCell ref="M35:O35"/>
    <mergeCell ref="A36:C36"/>
    <mergeCell ref="D36:F36"/>
    <mergeCell ref="G36:I36"/>
    <mergeCell ref="J36:L36"/>
    <mergeCell ref="M36:O36"/>
    <mergeCell ref="A33:C33"/>
    <mergeCell ref="D33:F33"/>
    <mergeCell ref="G33:I33"/>
    <mergeCell ref="J33:L33"/>
    <mergeCell ref="M33:O33"/>
    <mergeCell ref="A34:C34"/>
    <mergeCell ref="D34:F34"/>
    <mergeCell ref="G34:I34"/>
    <mergeCell ref="J34:L34"/>
    <mergeCell ref="M34:O34"/>
    <mergeCell ref="A31:C31"/>
    <mergeCell ref="D31:F31"/>
    <mergeCell ref="G31:I31"/>
    <mergeCell ref="J31:L31"/>
    <mergeCell ref="M31:O31"/>
    <mergeCell ref="A32:C32"/>
    <mergeCell ref="D32:F32"/>
    <mergeCell ref="G32:I32"/>
    <mergeCell ref="J32:L32"/>
    <mergeCell ref="M32:O32"/>
    <mergeCell ref="A29:C29"/>
    <mergeCell ref="D29:F29"/>
    <mergeCell ref="G29:I29"/>
    <mergeCell ref="J29:L29"/>
    <mergeCell ref="M29:O29"/>
    <mergeCell ref="A30:C30"/>
    <mergeCell ref="D30:F30"/>
    <mergeCell ref="G30:I30"/>
    <mergeCell ref="J30:L30"/>
    <mergeCell ref="M30:O30"/>
    <mergeCell ref="A27:C27"/>
    <mergeCell ref="D27:F27"/>
    <mergeCell ref="G27:I27"/>
    <mergeCell ref="J27:L27"/>
    <mergeCell ref="M27:O27"/>
    <mergeCell ref="A28:C28"/>
    <mergeCell ref="D28:F28"/>
    <mergeCell ref="G28:I28"/>
    <mergeCell ref="J28:L28"/>
    <mergeCell ref="M28:O28"/>
    <mergeCell ref="A25:C25"/>
    <mergeCell ref="D25:F25"/>
    <mergeCell ref="G25:I25"/>
    <mergeCell ref="J25:L25"/>
    <mergeCell ref="M25:O25"/>
    <mergeCell ref="A26:C26"/>
    <mergeCell ref="D26:F26"/>
    <mergeCell ref="G26:I26"/>
    <mergeCell ref="J26:L26"/>
    <mergeCell ref="M26:O26"/>
    <mergeCell ref="A23:C23"/>
    <mergeCell ref="D23:F23"/>
    <mergeCell ref="G23:I23"/>
    <mergeCell ref="J23:L23"/>
    <mergeCell ref="M23:O23"/>
    <mergeCell ref="A24:C24"/>
    <mergeCell ref="D24:F24"/>
    <mergeCell ref="G24:I24"/>
    <mergeCell ref="J24:L24"/>
    <mergeCell ref="M24:O24"/>
    <mergeCell ref="A21:C21"/>
    <mergeCell ref="D21:F21"/>
    <mergeCell ref="G21:I21"/>
    <mergeCell ref="J21:L21"/>
    <mergeCell ref="M21:O21"/>
    <mergeCell ref="A22:C22"/>
    <mergeCell ref="D22:F22"/>
    <mergeCell ref="G22:I22"/>
    <mergeCell ref="J22:L22"/>
    <mergeCell ref="M22:O22"/>
    <mergeCell ref="A19:C19"/>
    <mergeCell ref="D19:F19"/>
    <mergeCell ref="G19:I19"/>
    <mergeCell ref="J19:L19"/>
    <mergeCell ref="M19:O19"/>
    <mergeCell ref="A20:C20"/>
    <mergeCell ref="D20:F20"/>
    <mergeCell ref="G20:I20"/>
    <mergeCell ref="J20:L20"/>
    <mergeCell ref="M20:O20"/>
    <mergeCell ref="A17:C17"/>
    <mergeCell ref="D17:F17"/>
    <mergeCell ref="G17:I17"/>
    <mergeCell ref="J17:L17"/>
    <mergeCell ref="M17:O17"/>
    <mergeCell ref="A18:C18"/>
    <mergeCell ref="D18:F18"/>
    <mergeCell ref="G18:I18"/>
    <mergeCell ref="J18:L18"/>
    <mergeCell ref="M18:O18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M16:O16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A11:C11"/>
    <mergeCell ref="D11:F11"/>
    <mergeCell ref="G11:I11"/>
    <mergeCell ref="J11:L11"/>
    <mergeCell ref="M11:O11"/>
    <mergeCell ref="A12:C12"/>
    <mergeCell ref="D12:F12"/>
    <mergeCell ref="G12:I12"/>
    <mergeCell ref="J12:L12"/>
    <mergeCell ref="M12:O12"/>
    <mergeCell ref="A9:C9"/>
    <mergeCell ref="D9:F9"/>
    <mergeCell ref="G9:I9"/>
    <mergeCell ref="J9:L9"/>
    <mergeCell ref="M9:O9"/>
    <mergeCell ref="A10:C10"/>
    <mergeCell ref="D10:F10"/>
    <mergeCell ref="G10:I10"/>
    <mergeCell ref="J10:L10"/>
    <mergeCell ref="M10:O10"/>
    <mergeCell ref="A7:C7"/>
    <mergeCell ref="D7:F7"/>
    <mergeCell ref="G7:I7"/>
    <mergeCell ref="J7:L7"/>
    <mergeCell ref="M7:O7"/>
    <mergeCell ref="A8:C8"/>
    <mergeCell ref="D8:F8"/>
    <mergeCell ref="G8:I8"/>
    <mergeCell ref="J8:L8"/>
    <mergeCell ref="M8:O8"/>
    <mergeCell ref="A5:C5"/>
    <mergeCell ref="D5:F5"/>
    <mergeCell ref="G5:I5"/>
    <mergeCell ref="J5:L5"/>
    <mergeCell ref="M5:O5"/>
    <mergeCell ref="A6:C6"/>
    <mergeCell ref="D6:F6"/>
    <mergeCell ref="G6:I6"/>
    <mergeCell ref="J6:L6"/>
    <mergeCell ref="M6:O6"/>
    <mergeCell ref="A1:I3"/>
    <mergeCell ref="J1:O1"/>
    <mergeCell ref="J2:L3"/>
    <mergeCell ref="M2:O3"/>
    <mergeCell ref="A4:C4"/>
    <mergeCell ref="D4:F4"/>
    <mergeCell ref="G4:I4"/>
    <mergeCell ref="J4:L4"/>
    <mergeCell ref="M4:O4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topLeftCell="B1" zoomScaleNormal="100" zoomScaleSheetLayoutView="100" workbookViewId="0">
      <selection activeCell="I21" sqref="I21"/>
    </sheetView>
  </sheetViews>
  <sheetFormatPr defaultColWidth="2.625" defaultRowHeight="18" customHeight="1" outlineLevelCol="1" x14ac:dyDescent="0.15"/>
  <cols>
    <col min="1" max="1" width="14.875" style="43" hidden="1" customWidth="1" outlineLevel="1"/>
    <col min="2" max="2" width="8" style="43" bestFit="1" customWidth="1" collapsed="1"/>
    <col min="3" max="3" width="4.75" style="43" bestFit="1" customWidth="1"/>
    <col min="4" max="4" width="5.875" style="43" bestFit="1" customWidth="1"/>
    <col min="5" max="5" width="8.625" style="43" hidden="1" customWidth="1" outlineLevel="1"/>
    <col min="6" max="6" width="6.375" style="43" hidden="1" customWidth="1" outlineLevel="1"/>
    <col min="7" max="7" width="8.125" style="43" bestFit="1" customWidth="1" collapsed="1"/>
    <col min="8" max="15" width="8.625" style="43" customWidth="1"/>
    <col min="16" max="16384" width="2.625" style="43"/>
  </cols>
  <sheetData>
    <row r="1" spans="1:15" ht="18" customHeight="1" x14ac:dyDescent="0.15">
      <c r="A1" s="57"/>
      <c r="B1" s="244" t="s">
        <v>22</v>
      </c>
      <c r="C1" s="244"/>
      <c r="D1" s="244"/>
      <c r="E1" s="245" t="s">
        <v>512</v>
      </c>
      <c r="F1" s="244" t="s">
        <v>8</v>
      </c>
      <c r="G1" s="245" t="s">
        <v>21</v>
      </c>
      <c r="H1" s="244" t="s">
        <v>9</v>
      </c>
      <c r="I1" s="244"/>
      <c r="J1" s="244"/>
      <c r="K1" s="244"/>
      <c r="L1" s="244"/>
      <c r="M1" s="244"/>
      <c r="N1" s="244"/>
      <c r="O1" s="244"/>
    </row>
    <row r="2" spans="1:15" ht="18" customHeight="1" x14ac:dyDescent="0.15">
      <c r="A2" s="57"/>
      <c r="B2" s="244"/>
      <c r="C2" s="244"/>
      <c r="D2" s="244"/>
      <c r="E2" s="245"/>
      <c r="F2" s="244"/>
      <c r="G2" s="245"/>
      <c r="H2" s="60" t="s">
        <v>10</v>
      </c>
      <c r="I2" s="60" t="s">
        <v>11</v>
      </c>
      <c r="J2" s="60" t="s">
        <v>12</v>
      </c>
      <c r="K2" s="60" t="s">
        <v>13</v>
      </c>
      <c r="L2" s="60" t="s">
        <v>14</v>
      </c>
      <c r="M2" s="60" t="s">
        <v>15</v>
      </c>
      <c r="N2" s="60" t="s">
        <v>16</v>
      </c>
      <c r="O2" s="60" t="s">
        <v>17</v>
      </c>
    </row>
    <row r="3" spans="1:15" ht="18" customHeight="1" x14ac:dyDescent="0.15">
      <c r="A3" s="57"/>
      <c r="B3" s="244"/>
      <c r="C3" s="244"/>
      <c r="D3" s="244"/>
      <c r="E3" s="245"/>
      <c r="F3" s="244"/>
      <c r="G3" s="245"/>
      <c r="H3" s="61">
        <v>11.2</v>
      </c>
      <c r="I3" s="61">
        <v>10.96</v>
      </c>
      <c r="J3" s="61">
        <v>10.9</v>
      </c>
      <c r="K3" s="61">
        <v>10.72</v>
      </c>
      <c r="L3" s="61">
        <v>10.6</v>
      </c>
      <c r="M3" s="61">
        <v>10.36</v>
      </c>
      <c r="N3" s="61">
        <v>10.18</v>
      </c>
      <c r="O3" s="61">
        <v>10</v>
      </c>
    </row>
    <row r="4" spans="1:15" ht="18" customHeight="1" x14ac:dyDescent="0.15">
      <c r="A4" s="57" t="s">
        <v>23</v>
      </c>
      <c r="B4" s="62" t="s">
        <v>6</v>
      </c>
      <c r="C4" s="63" t="s">
        <v>1</v>
      </c>
      <c r="D4" s="64">
        <v>0.5</v>
      </c>
      <c r="E4" s="65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F4" s="243">
        <v>0</v>
      </c>
      <c r="G4" s="65">
        <f t="shared" ref="G4:G24" si="0">ROUND(E4*(1+$F$4),0)</f>
        <v>256</v>
      </c>
      <c r="H4" s="66">
        <f t="shared" ref="H4:H46" si="1">ROUNDDOWN($G4*H$3,0)</f>
        <v>2867</v>
      </c>
      <c r="I4" s="66">
        <f t="shared" ref="I4:I46" si="2">ROUNDDOWN($G4*I$3,0)</f>
        <v>2805</v>
      </c>
      <c r="J4" s="66">
        <f t="shared" ref="J4:J46" si="3">ROUNDDOWN($G4*J$3,0)</f>
        <v>2790</v>
      </c>
      <c r="K4" s="66">
        <f t="shared" ref="K4:K46" si="4">ROUNDDOWN($G4*K$3,0)</f>
        <v>2744</v>
      </c>
      <c r="L4" s="66">
        <f t="shared" ref="L4:L46" si="5">ROUNDDOWN($G4*L$3,0)</f>
        <v>2713</v>
      </c>
      <c r="M4" s="66">
        <f t="shared" ref="M4:M46" si="6">ROUNDDOWN($G4*M$3,0)</f>
        <v>2652</v>
      </c>
      <c r="N4" s="66">
        <f t="shared" ref="N4:N46" si="7">ROUNDDOWN($G4*N$3,0)</f>
        <v>2606</v>
      </c>
      <c r="O4" s="66">
        <f t="shared" ref="O4:O46" si="8">ROUNDDOWN($G4*O$3,0)</f>
        <v>2560</v>
      </c>
    </row>
    <row r="5" spans="1:15" ht="18" customHeight="1" x14ac:dyDescent="0.15">
      <c r="A5" s="57" t="s">
        <v>24</v>
      </c>
      <c r="B5" s="62" t="s">
        <v>6</v>
      </c>
      <c r="C5" s="63" t="s">
        <v>1</v>
      </c>
      <c r="D5" s="64">
        <v>1</v>
      </c>
      <c r="E5" s="65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404</v>
      </c>
      <c r="F5" s="243"/>
      <c r="G5" s="65">
        <f t="shared" si="0"/>
        <v>404</v>
      </c>
      <c r="H5" s="66">
        <f t="shared" si="1"/>
        <v>4524</v>
      </c>
      <c r="I5" s="66">
        <f t="shared" si="2"/>
        <v>4427</v>
      </c>
      <c r="J5" s="66">
        <f t="shared" si="3"/>
        <v>4403</v>
      </c>
      <c r="K5" s="66">
        <f t="shared" si="4"/>
        <v>4330</v>
      </c>
      <c r="L5" s="66">
        <f t="shared" si="5"/>
        <v>4282</v>
      </c>
      <c r="M5" s="66">
        <f t="shared" si="6"/>
        <v>4185</v>
      </c>
      <c r="N5" s="66">
        <f t="shared" si="7"/>
        <v>4112</v>
      </c>
      <c r="O5" s="66">
        <f t="shared" si="8"/>
        <v>4040</v>
      </c>
    </row>
    <row r="6" spans="1:15" ht="18" customHeight="1" x14ac:dyDescent="0.15">
      <c r="A6" s="57" t="s">
        <v>25</v>
      </c>
      <c r="B6" s="62" t="s">
        <v>6</v>
      </c>
      <c r="C6" s="63" t="s">
        <v>1</v>
      </c>
      <c r="D6" s="64">
        <v>1.5</v>
      </c>
      <c r="E6" s="65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587</v>
      </c>
      <c r="F6" s="243"/>
      <c r="G6" s="65">
        <f t="shared" si="0"/>
        <v>587</v>
      </c>
      <c r="H6" s="66">
        <f t="shared" si="1"/>
        <v>6574</v>
      </c>
      <c r="I6" s="66">
        <f t="shared" si="2"/>
        <v>6433</v>
      </c>
      <c r="J6" s="66">
        <f t="shared" si="3"/>
        <v>6398</v>
      </c>
      <c r="K6" s="66">
        <f t="shared" si="4"/>
        <v>6292</v>
      </c>
      <c r="L6" s="66">
        <f t="shared" si="5"/>
        <v>6222</v>
      </c>
      <c r="M6" s="66">
        <f t="shared" si="6"/>
        <v>6081</v>
      </c>
      <c r="N6" s="66">
        <f t="shared" si="7"/>
        <v>5975</v>
      </c>
      <c r="O6" s="66">
        <f t="shared" si="8"/>
        <v>5870</v>
      </c>
    </row>
    <row r="7" spans="1:15" ht="18" customHeight="1" x14ac:dyDescent="0.15">
      <c r="A7" s="57" t="s">
        <v>26</v>
      </c>
      <c r="B7" s="62" t="s">
        <v>6</v>
      </c>
      <c r="C7" s="63" t="s">
        <v>1</v>
      </c>
      <c r="D7" s="64">
        <v>2</v>
      </c>
      <c r="E7" s="65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669</v>
      </c>
      <c r="F7" s="243"/>
      <c r="G7" s="65">
        <f t="shared" si="0"/>
        <v>669</v>
      </c>
      <c r="H7" s="66">
        <f t="shared" si="1"/>
        <v>7492</v>
      </c>
      <c r="I7" s="66">
        <f t="shared" si="2"/>
        <v>7332</v>
      </c>
      <c r="J7" s="66">
        <f t="shared" si="3"/>
        <v>7292</v>
      </c>
      <c r="K7" s="66">
        <f t="shared" si="4"/>
        <v>7171</v>
      </c>
      <c r="L7" s="66">
        <f t="shared" si="5"/>
        <v>7091</v>
      </c>
      <c r="M7" s="66">
        <f t="shared" si="6"/>
        <v>6930</v>
      </c>
      <c r="N7" s="66">
        <f t="shared" si="7"/>
        <v>6810</v>
      </c>
      <c r="O7" s="66">
        <f t="shared" si="8"/>
        <v>6690</v>
      </c>
    </row>
    <row r="8" spans="1:15" ht="18" customHeight="1" x14ac:dyDescent="0.15">
      <c r="A8" s="57" t="s">
        <v>27</v>
      </c>
      <c r="B8" s="62" t="s">
        <v>6</v>
      </c>
      <c r="C8" s="63" t="s">
        <v>1</v>
      </c>
      <c r="D8" s="64">
        <v>2.5</v>
      </c>
      <c r="E8" s="65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754</v>
      </c>
      <c r="F8" s="243"/>
      <c r="G8" s="65">
        <f t="shared" si="0"/>
        <v>754</v>
      </c>
      <c r="H8" s="66">
        <f t="shared" si="1"/>
        <v>8444</v>
      </c>
      <c r="I8" s="66">
        <f t="shared" si="2"/>
        <v>8263</v>
      </c>
      <c r="J8" s="66">
        <f t="shared" si="3"/>
        <v>8218</v>
      </c>
      <c r="K8" s="66">
        <f t="shared" si="4"/>
        <v>8082</v>
      </c>
      <c r="L8" s="66">
        <f t="shared" si="5"/>
        <v>7992</v>
      </c>
      <c r="M8" s="66">
        <f t="shared" si="6"/>
        <v>7811</v>
      </c>
      <c r="N8" s="66">
        <f t="shared" si="7"/>
        <v>7675</v>
      </c>
      <c r="O8" s="66">
        <f t="shared" si="8"/>
        <v>7540</v>
      </c>
    </row>
    <row r="9" spans="1:15" ht="18" customHeight="1" x14ac:dyDescent="0.15">
      <c r="A9" s="57" t="s">
        <v>28</v>
      </c>
      <c r="B9" s="62" t="s">
        <v>6</v>
      </c>
      <c r="C9" s="63" t="s">
        <v>1</v>
      </c>
      <c r="D9" s="64">
        <v>3</v>
      </c>
      <c r="E9" s="65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837</v>
      </c>
      <c r="F9" s="243"/>
      <c r="G9" s="65">
        <f t="shared" si="0"/>
        <v>837</v>
      </c>
      <c r="H9" s="66">
        <f t="shared" si="1"/>
        <v>9374</v>
      </c>
      <c r="I9" s="66">
        <f t="shared" si="2"/>
        <v>9173</v>
      </c>
      <c r="J9" s="66">
        <f t="shared" si="3"/>
        <v>9123</v>
      </c>
      <c r="K9" s="66">
        <f t="shared" si="4"/>
        <v>8972</v>
      </c>
      <c r="L9" s="66">
        <f t="shared" si="5"/>
        <v>8872</v>
      </c>
      <c r="M9" s="66">
        <f t="shared" si="6"/>
        <v>8671</v>
      </c>
      <c r="N9" s="66">
        <f t="shared" si="7"/>
        <v>8520</v>
      </c>
      <c r="O9" s="66">
        <f t="shared" si="8"/>
        <v>8370</v>
      </c>
    </row>
    <row r="10" spans="1:15" ht="18" customHeight="1" x14ac:dyDescent="0.15">
      <c r="A10" s="57" t="s">
        <v>29</v>
      </c>
      <c r="B10" s="62" t="s">
        <v>6</v>
      </c>
      <c r="C10" s="63" t="s">
        <v>1</v>
      </c>
      <c r="D10" s="64">
        <v>3.5</v>
      </c>
      <c r="E10" s="65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921</v>
      </c>
      <c r="F10" s="243"/>
      <c r="G10" s="65">
        <f t="shared" si="0"/>
        <v>921</v>
      </c>
      <c r="H10" s="66">
        <f t="shared" si="1"/>
        <v>10315</v>
      </c>
      <c r="I10" s="66">
        <f t="shared" si="2"/>
        <v>10094</v>
      </c>
      <c r="J10" s="66">
        <f t="shared" si="3"/>
        <v>10038</v>
      </c>
      <c r="K10" s="66">
        <f t="shared" si="4"/>
        <v>9873</v>
      </c>
      <c r="L10" s="66">
        <f t="shared" si="5"/>
        <v>9762</v>
      </c>
      <c r="M10" s="66">
        <f t="shared" si="6"/>
        <v>9541</v>
      </c>
      <c r="N10" s="66">
        <f t="shared" si="7"/>
        <v>9375</v>
      </c>
      <c r="O10" s="66">
        <f t="shared" si="8"/>
        <v>9210</v>
      </c>
    </row>
    <row r="11" spans="1:15" ht="18" customHeight="1" x14ac:dyDescent="0.15">
      <c r="A11" s="57" t="s">
        <v>30</v>
      </c>
      <c r="B11" s="62" t="s">
        <v>6</v>
      </c>
      <c r="C11" s="63" t="s">
        <v>1</v>
      </c>
      <c r="D11" s="64">
        <v>4</v>
      </c>
      <c r="E11" s="65">
        <f>E10+基本・単一!$P$2</f>
        <v>1004</v>
      </c>
      <c r="F11" s="243"/>
      <c r="G11" s="65">
        <f t="shared" si="0"/>
        <v>1004</v>
      </c>
      <c r="H11" s="66">
        <f t="shared" si="1"/>
        <v>11244</v>
      </c>
      <c r="I11" s="66">
        <f t="shared" si="2"/>
        <v>11003</v>
      </c>
      <c r="J11" s="66">
        <f t="shared" si="3"/>
        <v>10943</v>
      </c>
      <c r="K11" s="66">
        <f t="shared" si="4"/>
        <v>10762</v>
      </c>
      <c r="L11" s="66">
        <f t="shared" si="5"/>
        <v>10642</v>
      </c>
      <c r="M11" s="66">
        <f t="shared" si="6"/>
        <v>10401</v>
      </c>
      <c r="N11" s="66">
        <f t="shared" si="7"/>
        <v>10220</v>
      </c>
      <c r="O11" s="66">
        <f t="shared" si="8"/>
        <v>10040</v>
      </c>
    </row>
    <row r="12" spans="1:15" ht="18" customHeight="1" x14ac:dyDescent="0.15">
      <c r="A12" s="57" t="s">
        <v>31</v>
      </c>
      <c r="B12" s="62" t="s">
        <v>6</v>
      </c>
      <c r="C12" s="63" t="s">
        <v>1</v>
      </c>
      <c r="D12" s="64">
        <v>4.5</v>
      </c>
      <c r="E12" s="65">
        <f>E11+基本・単一!$P$2</f>
        <v>1087</v>
      </c>
      <c r="F12" s="243"/>
      <c r="G12" s="65">
        <f t="shared" si="0"/>
        <v>1087</v>
      </c>
      <c r="H12" s="66">
        <f t="shared" si="1"/>
        <v>12174</v>
      </c>
      <c r="I12" s="66">
        <f t="shared" si="2"/>
        <v>11913</v>
      </c>
      <c r="J12" s="66">
        <f t="shared" si="3"/>
        <v>11848</v>
      </c>
      <c r="K12" s="66">
        <f t="shared" si="4"/>
        <v>11652</v>
      </c>
      <c r="L12" s="66">
        <f t="shared" si="5"/>
        <v>11522</v>
      </c>
      <c r="M12" s="66">
        <f t="shared" si="6"/>
        <v>11261</v>
      </c>
      <c r="N12" s="66">
        <f t="shared" si="7"/>
        <v>11065</v>
      </c>
      <c r="O12" s="66">
        <f t="shared" si="8"/>
        <v>10870</v>
      </c>
    </row>
    <row r="13" spans="1:15" ht="18" customHeight="1" x14ac:dyDescent="0.15">
      <c r="A13" s="57" t="s">
        <v>32</v>
      </c>
      <c r="B13" s="62" t="s">
        <v>6</v>
      </c>
      <c r="C13" s="63" t="s">
        <v>1</v>
      </c>
      <c r="D13" s="64">
        <v>5</v>
      </c>
      <c r="E13" s="65">
        <f>E12+基本・単一!$P$2</f>
        <v>1170</v>
      </c>
      <c r="F13" s="243"/>
      <c r="G13" s="65">
        <f t="shared" si="0"/>
        <v>1170</v>
      </c>
      <c r="H13" s="66">
        <f t="shared" si="1"/>
        <v>13104</v>
      </c>
      <c r="I13" s="66">
        <f t="shared" si="2"/>
        <v>12823</v>
      </c>
      <c r="J13" s="66">
        <f t="shared" si="3"/>
        <v>12753</v>
      </c>
      <c r="K13" s="66">
        <f t="shared" si="4"/>
        <v>12542</v>
      </c>
      <c r="L13" s="66">
        <f t="shared" si="5"/>
        <v>12402</v>
      </c>
      <c r="M13" s="66">
        <f t="shared" si="6"/>
        <v>12121</v>
      </c>
      <c r="N13" s="66">
        <f t="shared" si="7"/>
        <v>11910</v>
      </c>
      <c r="O13" s="66">
        <f t="shared" si="8"/>
        <v>11700</v>
      </c>
    </row>
    <row r="14" spans="1:15" ht="18" customHeight="1" x14ac:dyDescent="0.15">
      <c r="A14" s="57" t="s">
        <v>33</v>
      </c>
      <c r="B14" s="62" t="s">
        <v>6</v>
      </c>
      <c r="C14" s="63" t="s">
        <v>1</v>
      </c>
      <c r="D14" s="64">
        <v>5.5</v>
      </c>
      <c r="E14" s="65">
        <f>E13+基本・単一!$P$2</f>
        <v>1253</v>
      </c>
      <c r="F14" s="243"/>
      <c r="G14" s="65">
        <f t="shared" si="0"/>
        <v>1253</v>
      </c>
      <c r="H14" s="66">
        <f t="shared" si="1"/>
        <v>14033</v>
      </c>
      <c r="I14" s="66">
        <f t="shared" si="2"/>
        <v>13732</v>
      </c>
      <c r="J14" s="66">
        <f t="shared" si="3"/>
        <v>13657</v>
      </c>
      <c r="K14" s="66">
        <f t="shared" si="4"/>
        <v>13432</v>
      </c>
      <c r="L14" s="66">
        <f t="shared" si="5"/>
        <v>13281</v>
      </c>
      <c r="M14" s="66">
        <f t="shared" si="6"/>
        <v>12981</v>
      </c>
      <c r="N14" s="66">
        <f t="shared" si="7"/>
        <v>12755</v>
      </c>
      <c r="O14" s="66">
        <f t="shared" si="8"/>
        <v>12530</v>
      </c>
    </row>
    <row r="15" spans="1:15" ht="18" customHeight="1" x14ac:dyDescent="0.15">
      <c r="A15" s="57" t="s">
        <v>34</v>
      </c>
      <c r="B15" s="62" t="s">
        <v>6</v>
      </c>
      <c r="C15" s="63" t="s">
        <v>1</v>
      </c>
      <c r="D15" s="64">
        <v>6</v>
      </c>
      <c r="E15" s="65">
        <f>E14+基本・単一!$P$2</f>
        <v>1336</v>
      </c>
      <c r="F15" s="243"/>
      <c r="G15" s="65">
        <f t="shared" si="0"/>
        <v>1336</v>
      </c>
      <c r="H15" s="66">
        <f t="shared" si="1"/>
        <v>14963</v>
      </c>
      <c r="I15" s="66">
        <f t="shared" si="2"/>
        <v>14642</v>
      </c>
      <c r="J15" s="66">
        <f t="shared" si="3"/>
        <v>14562</v>
      </c>
      <c r="K15" s="66">
        <f t="shared" si="4"/>
        <v>14321</v>
      </c>
      <c r="L15" s="66">
        <f t="shared" si="5"/>
        <v>14161</v>
      </c>
      <c r="M15" s="66">
        <f t="shared" si="6"/>
        <v>13840</v>
      </c>
      <c r="N15" s="66">
        <f t="shared" si="7"/>
        <v>13600</v>
      </c>
      <c r="O15" s="66">
        <f t="shared" si="8"/>
        <v>13360</v>
      </c>
    </row>
    <row r="16" spans="1:15" ht="18" customHeight="1" x14ac:dyDescent="0.15">
      <c r="A16" s="57" t="s">
        <v>35</v>
      </c>
      <c r="B16" s="62" t="s">
        <v>6</v>
      </c>
      <c r="C16" s="63" t="s">
        <v>1</v>
      </c>
      <c r="D16" s="64">
        <v>6.5</v>
      </c>
      <c r="E16" s="65">
        <f>E15+基本・単一!$P$2</f>
        <v>1419</v>
      </c>
      <c r="F16" s="243"/>
      <c r="G16" s="65">
        <f t="shared" si="0"/>
        <v>1419</v>
      </c>
      <c r="H16" s="66">
        <f t="shared" si="1"/>
        <v>15892</v>
      </c>
      <c r="I16" s="66">
        <f t="shared" si="2"/>
        <v>15552</v>
      </c>
      <c r="J16" s="66">
        <f t="shared" si="3"/>
        <v>15467</v>
      </c>
      <c r="K16" s="66">
        <f t="shared" si="4"/>
        <v>15211</v>
      </c>
      <c r="L16" s="66">
        <f t="shared" si="5"/>
        <v>15041</v>
      </c>
      <c r="M16" s="66">
        <f t="shared" si="6"/>
        <v>14700</v>
      </c>
      <c r="N16" s="66">
        <f t="shared" si="7"/>
        <v>14445</v>
      </c>
      <c r="O16" s="66">
        <f t="shared" si="8"/>
        <v>14190</v>
      </c>
    </row>
    <row r="17" spans="1:15" ht="18" customHeight="1" x14ac:dyDescent="0.15">
      <c r="A17" s="57" t="s">
        <v>36</v>
      </c>
      <c r="B17" s="62" t="s">
        <v>6</v>
      </c>
      <c r="C17" s="63" t="s">
        <v>1</v>
      </c>
      <c r="D17" s="64">
        <v>7</v>
      </c>
      <c r="E17" s="65">
        <f>E16+基本・単一!$P$2</f>
        <v>1502</v>
      </c>
      <c r="F17" s="243"/>
      <c r="G17" s="65">
        <f t="shared" si="0"/>
        <v>1502</v>
      </c>
      <c r="H17" s="66">
        <f t="shared" si="1"/>
        <v>16822</v>
      </c>
      <c r="I17" s="66">
        <f t="shared" si="2"/>
        <v>16461</v>
      </c>
      <c r="J17" s="66">
        <f t="shared" si="3"/>
        <v>16371</v>
      </c>
      <c r="K17" s="66">
        <f t="shared" si="4"/>
        <v>16101</v>
      </c>
      <c r="L17" s="66">
        <f t="shared" si="5"/>
        <v>15921</v>
      </c>
      <c r="M17" s="66">
        <f t="shared" si="6"/>
        <v>15560</v>
      </c>
      <c r="N17" s="66">
        <f t="shared" si="7"/>
        <v>15290</v>
      </c>
      <c r="O17" s="66">
        <f t="shared" si="8"/>
        <v>15020</v>
      </c>
    </row>
    <row r="18" spans="1:15" ht="18" customHeight="1" x14ac:dyDescent="0.15">
      <c r="A18" s="57" t="s">
        <v>37</v>
      </c>
      <c r="B18" s="62" t="s">
        <v>6</v>
      </c>
      <c r="C18" s="63" t="s">
        <v>1</v>
      </c>
      <c r="D18" s="64">
        <v>7.5</v>
      </c>
      <c r="E18" s="65">
        <f>E17+基本・単一!$P$2</f>
        <v>1585</v>
      </c>
      <c r="F18" s="243"/>
      <c r="G18" s="65">
        <f t="shared" si="0"/>
        <v>1585</v>
      </c>
      <c r="H18" s="66">
        <f t="shared" si="1"/>
        <v>17752</v>
      </c>
      <c r="I18" s="66">
        <f t="shared" si="2"/>
        <v>17371</v>
      </c>
      <c r="J18" s="66">
        <f t="shared" si="3"/>
        <v>17276</v>
      </c>
      <c r="K18" s="66">
        <f t="shared" si="4"/>
        <v>16991</v>
      </c>
      <c r="L18" s="66">
        <f t="shared" si="5"/>
        <v>16801</v>
      </c>
      <c r="M18" s="66">
        <f t="shared" si="6"/>
        <v>16420</v>
      </c>
      <c r="N18" s="66">
        <f t="shared" si="7"/>
        <v>16135</v>
      </c>
      <c r="O18" s="66">
        <f t="shared" si="8"/>
        <v>15850</v>
      </c>
    </row>
    <row r="19" spans="1:15" ht="18" customHeight="1" x14ac:dyDescent="0.15">
      <c r="A19" s="57" t="s">
        <v>38</v>
      </c>
      <c r="B19" s="62" t="s">
        <v>6</v>
      </c>
      <c r="C19" s="63" t="s">
        <v>1</v>
      </c>
      <c r="D19" s="64">
        <v>8</v>
      </c>
      <c r="E19" s="65">
        <f>E18+基本・単一!$P$2</f>
        <v>1668</v>
      </c>
      <c r="F19" s="243"/>
      <c r="G19" s="65">
        <f t="shared" si="0"/>
        <v>1668</v>
      </c>
      <c r="H19" s="66">
        <f t="shared" si="1"/>
        <v>18681</v>
      </c>
      <c r="I19" s="66">
        <f t="shared" si="2"/>
        <v>18281</v>
      </c>
      <c r="J19" s="66">
        <f t="shared" si="3"/>
        <v>18181</v>
      </c>
      <c r="K19" s="66">
        <f t="shared" si="4"/>
        <v>17880</v>
      </c>
      <c r="L19" s="66">
        <f t="shared" si="5"/>
        <v>17680</v>
      </c>
      <c r="M19" s="66">
        <f t="shared" si="6"/>
        <v>17280</v>
      </c>
      <c r="N19" s="66">
        <f t="shared" si="7"/>
        <v>16980</v>
      </c>
      <c r="O19" s="66">
        <f t="shared" si="8"/>
        <v>16680</v>
      </c>
    </row>
    <row r="20" spans="1:15" ht="18" customHeight="1" x14ac:dyDescent="0.15">
      <c r="A20" s="57" t="s">
        <v>39</v>
      </c>
      <c r="B20" s="62" t="s">
        <v>6</v>
      </c>
      <c r="C20" s="63" t="s">
        <v>1</v>
      </c>
      <c r="D20" s="64">
        <v>8.5</v>
      </c>
      <c r="E20" s="65">
        <f>E19+基本・単一!$P$2</f>
        <v>1751</v>
      </c>
      <c r="F20" s="243"/>
      <c r="G20" s="65">
        <f t="shared" si="0"/>
        <v>1751</v>
      </c>
      <c r="H20" s="66">
        <f t="shared" si="1"/>
        <v>19611</v>
      </c>
      <c r="I20" s="66">
        <f t="shared" si="2"/>
        <v>19190</v>
      </c>
      <c r="J20" s="66">
        <f t="shared" si="3"/>
        <v>19085</v>
      </c>
      <c r="K20" s="66">
        <f t="shared" si="4"/>
        <v>18770</v>
      </c>
      <c r="L20" s="66">
        <f t="shared" si="5"/>
        <v>18560</v>
      </c>
      <c r="M20" s="66">
        <f t="shared" si="6"/>
        <v>18140</v>
      </c>
      <c r="N20" s="66">
        <f t="shared" si="7"/>
        <v>17825</v>
      </c>
      <c r="O20" s="66">
        <f t="shared" si="8"/>
        <v>17510</v>
      </c>
    </row>
    <row r="21" spans="1:15" ht="18" customHeight="1" x14ac:dyDescent="0.15">
      <c r="A21" s="57" t="s">
        <v>40</v>
      </c>
      <c r="B21" s="62" t="s">
        <v>6</v>
      </c>
      <c r="C21" s="63" t="s">
        <v>1</v>
      </c>
      <c r="D21" s="64">
        <v>9</v>
      </c>
      <c r="E21" s="65">
        <f>E20+基本・単一!$P$2</f>
        <v>1834</v>
      </c>
      <c r="F21" s="243"/>
      <c r="G21" s="65">
        <f t="shared" si="0"/>
        <v>1834</v>
      </c>
      <c r="H21" s="66">
        <f t="shared" si="1"/>
        <v>20540</v>
      </c>
      <c r="I21" s="66">
        <f t="shared" si="2"/>
        <v>20100</v>
      </c>
      <c r="J21" s="66">
        <f t="shared" si="3"/>
        <v>19990</v>
      </c>
      <c r="K21" s="66">
        <f t="shared" si="4"/>
        <v>19660</v>
      </c>
      <c r="L21" s="66">
        <f t="shared" si="5"/>
        <v>19440</v>
      </c>
      <c r="M21" s="66">
        <f t="shared" si="6"/>
        <v>19000</v>
      </c>
      <c r="N21" s="66">
        <f t="shared" si="7"/>
        <v>18670</v>
      </c>
      <c r="O21" s="66">
        <f t="shared" si="8"/>
        <v>18340</v>
      </c>
    </row>
    <row r="22" spans="1:15" ht="18" customHeight="1" x14ac:dyDescent="0.15">
      <c r="A22" s="57" t="s">
        <v>41</v>
      </c>
      <c r="B22" s="62" t="s">
        <v>6</v>
      </c>
      <c r="C22" s="63" t="s">
        <v>1</v>
      </c>
      <c r="D22" s="64">
        <v>9.5</v>
      </c>
      <c r="E22" s="65">
        <f>E21+基本・単一!$P$2</f>
        <v>1917</v>
      </c>
      <c r="F22" s="243"/>
      <c r="G22" s="65">
        <f t="shared" si="0"/>
        <v>1917</v>
      </c>
      <c r="H22" s="66">
        <f t="shared" si="1"/>
        <v>21470</v>
      </c>
      <c r="I22" s="66">
        <f t="shared" si="2"/>
        <v>21010</v>
      </c>
      <c r="J22" s="66">
        <f t="shared" si="3"/>
        <v>20895</v>
      </c>
      <c r="K22" s="66">
        <f t="shared" si="4"/>
        <v>20550</v>
      </c>
      <c r="L22" s="66">
        <f t="shared" si="5"/>
        <v>20320</v>
      </c>
      <c r="M22" s="66">
        <f t="shared" si="6"/>
        <v>19860</v>
      </c>
      <c r="N22" s="66">
        <f t="shared" si="7"/>
        <v>19515</v>
      </c>
      <c r="O22" s="66">
        <f t="shared" si="8"/>
        <v>19170</v>
      </c>
    </row>
    <row r="23" spans="1:15" ht="18" customHeight="1" x14ac:dyDescent="0.15">
      <c r="A23" s="57" t="s">
        <v>42</v>
      </c>
      <c r="B23" s="62" t="s">
        <v>6</v>
      </c>
      <c r="C23" s="63" t="s">
        <v>1</v>
      </c>
      <c r="D23" s="64">
        <v>10</v>
      </c>
      <c r="E23" s="65">
        <f>E22+基本・単一!$P$2</f>
        <v>2000</v>
      </c>
      <c r="F23" s="243"/>
      <c r="G23" s="65">
        <f t="shared" si="0"/>
        <v>2000</v>
      </c>
      <c r="H23" s="66">
        <f t="shared" si="1"/>
        <v>22400</v>
      </c>
      <c r="I23" s="66">
        <f t="shared" si="2"/>
        <v>21920</v>
      </c>
      <c r="J23" s="66">
        <f t="shared" si="3"/>
        <v>21800</v>
      </c>
      <c r="K23" s="66">
        <f t="shared" si="4"/>
        <v>21440</v>
      </c>
      <c r="L23" s="66">
        <f t="shared" si="5"/>
        <v>21200</v>
      </c>
      <c r="M23" s="66">
        <f t="shared" si="6"/>
        <v>20720</v>
      </c>
      <c r="N23" s="66">
        <f t="shared" si="7"/>
        <v>20360</v>
      </c>
      <c r="O23" s="66">
        <f t="shared" si="8"/>
        <v>20000</v>
      </c>
    </row>
    <row r="24" spans="1:15" ht="18" customHeight="1" x14ac:dyDescent="0.15">
      <c r="A24" s="57" t="s">
        <v>43</v>
      </c>
      <c r="B24" s="62" t="s">
        <v>6</v>
      </c>
      <c r="C24" s="63" t="s">
        <v>1</v>
      </c>
      <c r="D24" s="64">
        <v>10.5</v>
      </c>
      <c r="E24" s="65">
        <f>E23+基本・単一!$P$2</f>
        <v>2083</v>
      </c>
      <c r="F24" s="243"/>
      <c r="G24" s="65">
        <f t="shared" si="0"/>
        <v>2083</v>
      </c>
      <c r="H24" s="66">
        <f t="shared" si="1"/>
        <v>23329</v>
      </c>
      <c r="I24" s="66">
        <f t="shared" si="2"/>
        <v>22829</v>
      </c>
      <c r="J24" s="66">
        <f t="shared" si="3"/>
        <v>22704</v>
      </c>
      <c r="K24" s="66">
        <f t="shared" si="4"/>
        <v>22329</v>
      </c>
      <c r="L24" s="66">
        <f t="shared" si="5"/>
        <v>22079</v>
      </c>
      <c r="M24" s="66">
        <f t="shared" si="6"/>
        <v>21579</v>
      </c>
      <c r="N24" s="66">
        <f t="shared" si="7"/>
        <v>21204</v>
      </c>
      <c r="O24" s="66">
        <f t="shared" si="8"/>
        <v>20830</v>
      </c>
    </row>
    <row r="25" spans="1:15" ht="18" customHeight="1" x14ac:dyDescent="0.15">
      <c r="A25" s="57" t="s">
        <v>44</v>
      </c>
      <c r="B25" s="62" t="s">
        <v>6</v>
      </c>
      <c r="C25" s="63" t="s">
        <v>18</v>
      </c>
      <c r="D25" s="64">
        <v>0.5</v>
      </c>
      <c r="E25" s="65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256</v>
      </c>
      <c r="F25" s="243">
        <v>0.25</v>
      </c>
      <c r="G25" s="65">
        <f t="shared" ref="G25:G33" si="9">ROUND(E25*(1+$F$25),0)</f>
        <v>320</v>
      </c>
      <c r="H25" s="66">
        <f t="shared" si="1"/>
        <v>3584</v>
      </c>
      <c r="I25" s="66">
        <f t="shared" si="2"/>
        <v>3507</v>
      </c>
      <c r="J25" s="66">
        <f t="shared" si="3"/>
        <v>3488</v>
      </c>
      <c r="K25" s="66">
        <f t="shared" si="4"/>
        <v>3430</v>
      </c>
      <c r="L25" s="66">
        <f t="shared" si="5"/>
        <v>3392</v>
      </c>
      <c r="M25" s="66">
        <f t="shared" si="6"/>
        <v>3315</v>
      </c>
      <c r="N25" s="66">
        <f t="shared" si="7"/>
        <v>3257</v>
      </c>
      <c r="O25" s="66">
        <f t="shared" si="8"/>
        <v>3200</v>
      </c>
    </row>
    <row r="26" spans="1:15" ht="18" customHeight="1" x14ac:dyDescent="0.15">
      <c r="A26" s="57" t="s">
        <v>45</v>
      </c>
      <c r="B26" s="62" t="s">
        <v>6</v>
      </c>
      <c r="C26" s="63" t="s">
        <v>18</v>
      </c>
      <c r="D26" s="64">
        <v>1</v>
      </c>
      <c r="E26" s="65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404</v>
      </c>
      <c r="F26" s="243"/>
      <c r="G26" s="65">
        <f t="shared" si="9"/>
        <v>505</v>
      </c>
      <c r="H26" s="66">
        <f t="shared" si="1"/>
        <v>5656</v>
      </c>
      <c r="I26" s="66">
        <f t="shared" si="2"/>
        <v>5534</v>
      </c>
      <c r="J26" s="66">
        <f t="shared" si="3"/>
        <v>5504</v>
      </c>
      <c r="K26" s="66">
        <f t="shared" si="4"/>
        <v>5413</v>
      </c>
      <c r="L26" s="66">
        <f t="shared" si="5"/>
        <v>5353</v>
      </c>
      <c r="M26" s="66">
        <f t="shared" si="6"/>
        <v>5231</v>
      </c>
      <c r="N26" s="66">
        <f t="shared" si="7"/>
        <v>5140</v>
      </c>
      <c r="O26" s="66">
        <f t="shared" si="8"/>
        <v>5050</v>
      </c>
    </row>
    <row r="27" spans="1:15" ht="18" customHeight="1" x14ac:dyDescent="0.15">
      <c r="A27" s="57" t="s">
        <v>46</v>
      </c>
      <c r="B27" s="62" t="s">
        <v>6</v>
      </c>
      <c r="C27" s="63" t="s">
        <v>18</v>
      </c>
      <c r="D27" s="64">
        <v>1.5</v>
      </c>
      <c r="E27" s="65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587</v>
      </c>
      <c r="F27" s="243"/>
      <c r="G27" s="65">
        <f t="shared" si="9"/>
        <v>734</v>
      </c>
      <c r="H27" s="66">
        <f t="shared" si="1"/>
        <v>8220</v>
      </c>
      <c r="I27" s="66">
        <f t="shared" si="2"/>
        <v>8044</v>
      </c>
      <c r="J27" s="66">
        <f t="shared" si="3"/>
        <v>8000</v>
      </c>
      <c r="K27" s="66">
        <f t="shared" si="4"/>
        <v>7868</v>
      </c>
      <c r="L27" s="66">
        <f t="shared" si="5"/>
        <v>7780</v>
      </c>
      <c r="M27" s="66">
        <f t="shared" si="6"/>
        <v>7604</v>
      </c>
      <c r="N27" s="66">
        <f t="shared" si="7"/>
        <v>7472</v>
      </c>
      <c r="O27" s="66">
        <f t="shared" si="8"/>
        <v>7340</v>
      </c>
    </row>
    <row r="28" spans="1:15" ht="18" customHeight="1" x14ac:dyDescent="0.15">
      <c r="A28" s="57" t="s">
        <v>47</v>
      </c>
      <c r="B28" s="62" t="s">
        <v>6</v>
      </c>
      <c r="C28" s="63" t="s">
        <v>18</v>
      </c>
      <c r="D28" s="64">
        <v>2</v>
      </c>
      <c r="E28" s="65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669</v>
      </c>
      <c r="F28" s="243"/>
      <c r="G28" s="65">
        <f t="shared" si="9"/>
        <v>836</v>
      </c>
      <c r="H28" s="66">
        <f t="shared" si="1"/>
        <v>9363</v>
      </c>
      <c r="I28" s="66">
        <f t="shared" si="2"/>
        <v>9162</v>
      </c>
      <c r="J28" s="66">
        <f t="shared" si="3"/>
        <v>9112</v>
      </c>
      <c r="K28" s="66">
        <f t="shared" si="4"/>
        <v>8961</v>
      </c>
      <c r="L28" s="66">
        <f t="shared" si="5"/>
        <v>8861</v>
      </c>
      <c r="M28" s="66">
        <f t="shared" si="6"/>
        <v>8660</v>
      </c>
      <c r="N28" s="66">
        <f t="shared" si="7"/>
        <v>8510</v>
      </c>
      <c r="O28" s="66">
        <f t="shared" si="8"/>
        <v>8360</v>
      </c>
    </row>
    <row r="29" spans="1:15" ht="18" customHeight="1" x14ac:dyDescent="0.15">
      <c r="A29" s="57" t="s">
        <v>48</v>
      </c>
      <c r="B29" s="62" t="s">
        <v>6</v>
      </c>
      <c r="C29" s="63" t="s">
        <v>18</v>
      </c>
      <c r="D29" s="64">
        <v>2.5</v>
      </c>
      <c r="E29" s="65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754</v>
      </c>
      <c r="F29" s="243"/>
      <c r="G29" s="65">
        <f t="shared" si="9"/>
        <v>943</v>
      </c>
      <c r="H29" s="66">
        <f t="shared" si="1"/>
        <v>10561</v>
      </c>
      <c r="I29" s="66">
        <f t="shared" si="2"/>
        <v>10335</v>
      </c>
      <c r="J29" s="66">
        <f t="shared" si="3"/>
        <v>10278</v>
      </c>
      <c r="K29" s="66">
        <f t="shared" si="4"/>
        <v>10108</v>
      </c>
      <c r="L29" s="66">
        <f t="shared" si="5"/>
        <v>9995</v>
      </c>
      <c r="M29" s="66">
        <f t="shared" si="6"/>
        <v>9769</v>
      </c>
      <c r="N29" s="66">
        <f t="shared" si="7"/>
        <v>9599</v>
      </c>
      <c r="O29" s="66">
        <f t="shared" si="8"/>
        <v>9430</v>
      </c>
    </row>
    <row r="30" spans="1:15" ht="18" customHeight="1" x14ac:dyDescent="0.15">
      <c r="A30" s="57" t="s">
        <v>49</v>
      </c>
      <c r="B30" s="62" t="s">
        <v>6</v>
      </c>
      <c r="C30" s="63" t="s">
        <v>18</v>
      </c>
      <c r="D30" s="64">
        <v>3</v>
      </c>
      <c r="E30" s="65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837</v>
      </c>
      <c r="F30" s="243"/>
      <c r="G30" s="65">
        <f t="shared" si="9"/>
        <v>1046</v>
      </c>
      <c r="H30" s="66">
        <f t="shared" si="1"/>
        <v>11715</v>
      </c>
      <c r="I30" s="66">
        <f t="shared" si="2"/>
        <v>11464</v>
      </c>
      <c r="J30" s="66">
        <f t="shared" si="3"/>
        <v>11401</v>
      </c>
      <c r="K30" s="66">
        <f t="shared" si="4"/>
        <v>11213</v>
      </c>
      <c r="L30" s="66">
        <f t="shared" si="5"/>
        <v>11087</v>
      </c>
      <c r="M30" s="66">
        <f t="shared" si="6"/>
        <v>10836</v>
      </c>
      <c r="N30" s="66">
        <f t="shared" si="7"/>
        <v>10648</v>
      </c>
      <c r="O30" s="66">
        <f t="shared" si="8"/>
        <v>10460</v>
      </c>
    </row>
    <row r="31" spans="1:15" ht="18" customHeight="1" x14ac:dyDescent="0.15">
      <c r="A31" s="57" t="s">
        <v>50</v>
      </c>
      <c r="B31" s="62" t="s">
        <v>6</v>
      </c>
      <c r="C31" s="63" t="s">
        <v>18</v>
      </c>
      <c r="D31" s="64">
        <v>3.5</v>
      </c>
      <c r="E31" s="65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921</v>
      </c>
      <c r="F31" s="243"/>
      <c r="G31" s="65">
        <f t="shared" si="9"/>
        <v>1151</v>
      </c>
      <c r="H31" s="66">
        <f t="shared" si="1"/>
        <v>12891</v>
      </c>
      <c r="I31" s="66">
        <f t="shared" si="2"/>
        <v>12614</v>
      </c>
      <c r="J31" s="66">
        <f t="shared" si="3"/>
        <v>12545</v>
      </c>
      <c r="K31" s="66">
        <f t="shared" si="4"/>
        <v>12338</v>
      </c>
      <c r="L31" s="66">
        <f t="shared" si="5"/>
        <v>12200</v>
      </c>
      <c r="M31" s="66">
        <f t="shared" si="6"/>
        <v>11924</v>
      </c>
      <c r="N31" s="66">
        <f t="shared" si="7"/>
        <v>11717</v>
      </c>
      <c r="O31" s="66">
        <f t="shared" si="8"/>
        <v>11510</v>
      </c>
    </row>
    <row r="32" spans="1:15" ht="18" customHeight="1" x14ac:dyDescent="0.15">
      <c r="A32" s="57" t="s">
        <v>51</v>
      </c>
      <c r="B32" s="62" t="s">
        <v>6</v>
      </c>
      <c r="C32" s="63" t="s">
        <v>18</v>
      </c>
      <c r="D32" s="64">
        <v>4</v>
      </c>
      <c r="E32" s="65">
        <f>E31+基本・単一!$P$2</f>
        <v>1004</v>
      </c>
      <c r="F32" s="243"/>
      <c r="G32" s="65">
        <f t="shared" si="9"/>
        <v>1255</v>
      </c>
      <c r="H32" s="66">
        <f t="shared" si="1"/>
        <v>14056</v>
      </c>
      <c r="I32" s="66">
        <f t="shared" si="2"/>
        <v>13754</v>
      </c>
      <c r="J32" s="66">
        <f t="shared" si="3"/>
        <v>13679</v>
      </c>
      <c r="K32" s="66">
        <f t="shared" si="4"/>
        <v>13453</v>
      </c>
      <c r="L32" s="66">
        <f t="shared" si="5"/>
        <v>13303</v>
      </c>
      <c r="M32" s="66">
        <f t="shared" si="6"/>
        <v>13001</v>
      </c>
      <c r="N32" s="66">
        <f t="shared" si="7"/>
        <v>12775</v>
      </c>
      <c r="O32" s="66">
        <f t="shared" si="8"/>
        <v>12550</v>
      </c>
    </row>
    <row r="33" spans="1:15" ht="18" customHeight="1" x14ac:dyDescent="0.15">
      <c r="A33" s="57" t="s">
        <v>52</v>
      </c>
      <c r="B33" s="62" t="s">
        <v>6</v>
      </c>
      <c r="C33" s="63" t="s">
        <v>18</v>
      </c>
      <c r="D33" s="64">
        <v>4.5</v>
      </c>
      <c r="E33" s="65">
        <f>E32+基本・単一!$P$2</f>
        <v>1087</v>
      </c>
      <c r="F33" s="243"/>
      <c r="G33" s="65">
        <f t="shared" si="9"/>
        <v>1359</v>
      </c>
      <c r="H33" s="66">
        <f t="shared" si="1"/>
        <v>15220</v>
      </c>
      <c r="I33" s="66">
        <f t="shared" si="2"/>
        <v>14894</v>
      </c>
      <c r="J33" s="66">
        <f t="shared" si="3"/>
        <v>14813</v>
      </c>
      <c r="K33" s="66">
        <f t="shared" si="4"/>
        <v>14568</v>
      </c>
      <c r="L33" s="66">
        <f t="shared" si="5"/>
        <v>14405</v>
      </c>
      <c r="M33" s="66">
        <f t="shared" si="6"/>
        <v>14079</v>
      </c>
      <c r="N33" s="66">
        <f t="shared" si="7"/>
        <v>13834</v>
      </c>
      <c r="O33" s="66">
        <f t="shared" si="8"/>
        <v>13590</v>
      </c>
    </row>
    <row r="34" spans="1:15" ht="18" customHeight="1" x14ac:dyDescent="0.15">
      <c r="A34" s="57" t="s">
        <v>53</v>
      </c>
      <c r="B34" s="62" t="s">
        <v>6</v>
      </c>
      <c r="C34" s="63" t="s">
        <v>0</v>
      </c>
      <c r="D34" s="64">
        <v>0.5</v>
      </c>
      <c r="E34" s="65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256</v>
      </c>
      <c r="F34" s="243">
        <v>0.5</v>
      </c>
      <c r="G34" s="65">
        <f t="shared" ref="G34:G46" si="10">ROUND(E34*(1+$F$34),0)</f>
        <v>384</v>
      </c>
      <c r="H34" s="66">
        <f t="shared" si="1"/>
        <v>4300</v>
      </c>
      <c r="I34" s="66">
        <f t="shared" si="2"/>
        <v>4208</v>
      </c>
      <c r="J34" s="66">
        <f t="shared" si="3"/>
        <v>4185</v>
      </c>
      <c r="K34" s="66">
        <f t="shared" si="4"/>
        <v>4116</v>
      </c>
      <c r="L34" s="66">
        <f t="shared" si="5"/>
        <v>4070</v>
      </c>
      <c r="M34" s="66">
        <f t="shared" si="6"/>
        <v>3978</v>
      </c>
      <c r="N34" s="66">
        <f t="shared" si="7"/>
        <v>3909</v>
      </c>
      <c r="O34" s="66">
        <f t="shared" si="8"/>
        <v>3840</v>
      </c>
    </row>
    <row r="35" spans="1:15" ht="18" customHeight="1" x14ac:dyDescent="0.15">
      <c r="A35" s="57" t="s">
        <v>54</v>
      </c>
      <c r="B35" s="62" t="s">
        <v>6</v>
      </c>
      <c r="C35" s="63" t="s">
        <v>0</v>
      </c>
      <c r="D35" s="64">
        <v>1</v>
      </c>
      <c r="E35" s="65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404</v>
      </c>
      <c r="F35" s="243"/>
      <c r="G35" s="65">
        <f t="shared" si="10"/>
        <v>606</v>
      </c>
      <c r="H35" s="66">
        <f t="shared" si="1"/>
        <v>6787</v>
      </c>
      <c r="I35" s="66">
        <f t="shared" si="2"/>
        <v>6641</v>
      </c>
      <c r="J35" s="66">
        <f t="shared" si="3"/>
        <v>6605</v>
      </c>
      <c r="K35" s="66">
        <f t="shared" si="4"/>
        <v>6496</v>
      </c>
      <c r="L35" s="66">
        <f t="shared" si="5"/>
        <v>6423</v>
      </c>
      <c r="M35" s="66">
        <f t="shared" si="6"/>
        <v>6278</v>
      </c>
      <c r="N35" s="66">
        <f t="shared" si="7"/>
        <v>6169</v>
      </c>
      <c r="O35" s="66">
        <f t="shared" si="8"/>
        <v>6060</v>
      </c>
    </row>
    <row r="36" spans="1:15" ht="18" customHeight="1" x14ac:dyDescent="0.15">
      <c r="A36" s="57" t="s">
        <v>55</v>
      </c>
      <c r="B36" s="62" t="s">
        <v>6</v>
      </c>
      <c r="C36" s="63" t="s">
        <v>0</v>
      </c>
      <c r="D36" s="64">
        <v>1.5</v>
      </c>
      <c r="E36" s="65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587</v>
      </c>
      <c r="F36" s="243"/>
      <c r="G36" s="65">
        <f t="shared" si="10"/>
        <v>881</v>
      </c>
      <c r="H36" s="66">
        <f t="shared" si="1"/>
        <v>9867</v>
      </c>
      <c r="I36" s="66">
        <f t="shared" si="2"/>
        <v>9655</v>
      </c>
      <c r="J36" s="66">
        <f t="shared" si="3"/>
        <v>9602</v>
      </c>
      <c r="K36" s="66">
        <f t="shared" si="4"/>
        <v>9444</v>
      </c>
      <c r="L36" s="66">
        <f t="shared" si="5"/>
        <v>9338</v>
      </c>
      <c r="M36" s="66">
        <f t="shared" si="6"/>
        <v>9127</v>
      </c>
      <c r="N36" s="66">
        <f t="shared" si="7"/>
        <v>8968</v>
      </c>
      <c r="O36" s="66">
        <f t="shared" si="8"/>
        <v>8810</v>
      </c>
    </row>
    <row r="37" spans="1:15" ht="18" customHeight="1" x14ac:dyDescent="0.15">
      <c r="A37" s="57" t="s">
        <v>56</v>
      </c>
      <c r="B37" s="62" t="s">
        <v>6</v>
      </c>
      <c r="C37" s="63" t="s">
        <v>0</v>
      </c>
      <c r="D37" s="64">
        <v>2</v>
      </c>
      <c r="E37" s="65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669</v>
      </c>
      <c r="F37" s="243"/>
      <c r="G37" s="65">
        <f t="shared" si="10"/>
        <v>1004</v>
      </c>
      <c r="H37" s="66">
        <f t="shared" si="1"/>
        <v>11244</v>
      </c>
      <c r="I37" s="66">
        <f t="shared" si="2"/>
        <v>11003</v>
      </c>
      <c r="J37" s="66">
        <f t="shared" si="3"/>
        <v>10943</v>
      </c>
      <c r="K37" s="66">
        <f t="shared" si="4"/>
        <v>10762</v>
      </c>
      <c r="L37" s="66">
        <f t="shared" si="5"/>
        <v>10642</v>
      </c>
      <c r="M37" s="66">
        <f t="shared" si="6"/>
        <v>10401</v>
      </c>
      <c r="N37" s="66">
        <f t="shared" si="7"/>
        <v>10220</v>
      </c>
      <c r="O37" s="66">
        <f t="shared" si="8"/>
        <v>10040</v>
      </c>
    </row>
    <row r="38" spans="1:15" ht="18" customHeight="1" x14ac:dyDescent="0.15">
      <c r="A38" s="57" t="s">
        <v>57</v>
      </c>
      <c r="B38" s="62" t="s">
        <v>6</v>
      </c>
      <c r="C38" s="63" t="s">
        <v>0</v>
      </c>
      <c r="D38" s="64">
        <v>2.5</v>
      </c>
      <c r="E38" s="65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754</v>
      </c>
      <c r="F38" s="243"/>
      <c r="G38" s="65">
        <f t="shared" si="10"/>
        <v>1131</v>
      </c>
      <c r="H38" s="66">
        <f t="shared" si="1"/>
        <v>12667</v>
      </c>
      <c r="I38" s="66">
        <f t="shared" si="2"/>
        <v>12395</v>
      </c>
      <c r="J38" s="66">
        <f t="shared" si="3"/>
        <v>12327</v>
      </c>
      <c r="K38" s="66">
        <f t="shared" si="4"/>
        <v>12124</v>
      </c>
      <c r="L38" s="66">
        <f t="shared" si="5"/>
        <v>11988</v>
      </c>
      <c r="M38" s="66">
        <f t="shared" si="6"/>
        <v>11717</v>
      </c>
      <c r="N38" s="66">
        <f t="shared" si="7"/>
        <v>11513</v>
      </c>
      <c r="O38" s="66">
        <f t="shared" si="8"/>
        <v>11310</v>
      </c>
    </row>
    <row r="39" spans="1:15" ht="18" customHeight="1" x14ac:dyDescent="0.15">
      <c r="A39" s="57" t="s">
        <v>58</v>
      </c>
      <c r="B39" s="62" t="s">
        <v>6</v>
      </c>
      <c r="C39" s="63" t="s">
        <v>0</v>
      </c>
      <c r="D39" s="64">
        <v>3</v>
      </c>
      <c r="E39" s="65">
        <f>IF(D39=基本・単一!$F$4,基本・単一!$L$4,IF(D39=基本・単一!$F$5,基本・単一!$L$5,IF(D39=基本・単一!$F$6,基本・単一!$L$6,IF(D39=基本・単一!$F$7,基本・単一!$L$7,IF(D39=基本・単一!$F$8,基本・単一!$L$8,IF(D39=基本・単一!$F$9,基本・単一!$L$9,IF(D39=基本・単一!$F$10,基本・単一!$L$10)))))))</f>
        <v>837</v>
      </c>
      <c r="F39" s="243"/>
      <c r="G39" s="65">
        <f t="shared" si="10"/>
        <v>1256</v>
      </c>
      <c r="H39" s="66">
        <f t="shared" si="1"/>
        <v>14067</v>
      </c>
      <c r="I39" s="66">
        <f t="shared" si="2"/>
        <v>13765</v>
      </c>
      <c r="J39" s="66">
        <f t="shared" si="3"/>
        <v>13690</v>
      </c>
      <c r="K39" s="66">
        <f t="shared" si="4"/>
        <v>13464</v>
      </c>
      <c r="L39" s="66">
        <f t="shared" si="5"/>
        <v>13313</v>
      </c>
      <c r="M39" s="66">
        <f t="shared" si="6"/>
        <v>13012</v>
      </c>
      <c r="N39" s="66">
        <f t="shared" si="7"/>
        <v>12786</v>
      </c>
      <c r="O39" s="66">
        <f t="shared" si="8"/>
        <v>12560</v>
      </c>
    </row>
    <row r="40" spans="1:15" ht="18" customHeight="1" x14ac:dyDescent="0.15">
      <c r="A40" s="57" t="s">
        <v>59</v>
      </c>
      <c r="B40" s="62" t="s">
        <v>6</v>
      </c>
      <c r="C40" s="63" t="s">
        <v>0</v>
      </c>
      <c r="D40" s="64">
        <v>3.5</v>
      </c>
      <c r="E40" s="65">
        <f>IF(D40=基本・単一!$F$4,基本・単一!$L$4,IF(D40=基本・単一!$F$5,基本・単一!$L$5,IF(D40=基本・単一!$F$6,基本・単一!$L$6,IF(D40=基本・単一!$F$7,基本・単一!$L$7,IF(D40=基本・単一!$F$8,基本・単一!$L$8,IF(D40=基本・単一!$F$9,基本・単一!$L$9,IF(D40=基本・単一!$F$10,基本・単一!$L$10)))))))</f>
        <v>921</v>
      </c>
      <c r="F40" s="243"/>
      <c r="G40" s="65">
        <f t="shared" si="10"/>
        <v>1382</v>
      </c>
      <c r="H40" s="66">
        <f t="shared" si="1"/>
        <v>15478</v>
      </c>
      <c r="I40" s="66">
        <f t="shared" si="2"/>
        <v>15146</v>
      </c>
      <c r="J40" s="66">
        <f t="shared" si="3"/>
        <v>15063</v>
      </c>
      <c r="K40" s="66">
        <f t="shared" si="4"/>
        <v>14815</v>
      </c>
      <c r="L40" s="66">
        <f t="shared" si="5"/>
        <v>14649</v>
      </c>
      <c r="M40" s="66">
        <f t="shared" si="6"/>
        <v>14317</v>
      </c>
      <c r="N40" s="66">
        <f t="shared" si="7"/>
        <v>14068</v>
      </c>
      <c r="O40" s="66">
        <f t="shared" si="8"/>
        <v>13820</v>
      </c>
    </row>
    <row r="41" spans="1:15" ht="18" customHeight="1" x14ac:dyDescent="0.15">
      <c r="A41" s="57" t="s">
        <v>60</v>
      </c>
      <c r="B41" s="62" t="s">
        <v>6</v>
      </c>
      <c r="C41" s="63" t="s">
        <v>0</v>
      </c>
      <c r="D41" s="64">
        <v>4</v>
      </c>
      <c r="E41" s="65">
        <f>E40+基本・単一!$P$2</f>
        <v>1004</v>
      </c>
      <c r="F41" s="243"/>
      <c r="G41" s="65">
        <f t="shared" si="10"/>
        <v>1506</v>
      </c>
      <c r="H41" s="66">
        <f t="shared" si="1"/>
        <v>16867</v>
      </c>
      <c r="I41" s="66">
        <f t="shared" si="2"/>
        <v>16505</v>
      </c>
      <c r="J41" s="66">
        <f t="shared" si="3"/>
        <v>16415</v>
      </c>
      <c r="K41" s="66">
        <f t="shared" si="4"/>
        <v>16144</v>
      </c>
      <c r="L41" s="66">
        <f t="shared" si="5"/>
        <v>15963</v>
      </c>
      <c r="M41" s="66">
        <f t="shared" si="6"/>
        <v>15602</v>
      </c>
      <c r="N41" s="66">
        <f t="shared" si="7"/>
        <v>15331</v>
      </c>
      <c r="O41" s="66">
        <f t="shared" si="8"/>
        <v>15060</v>
      </c>
    </row>
    <row r="42" spans="1:15" ht="18" customHeight="1" x14ac:dyDescent="0.15">
      <c r="A42" s="57" t="s">
        <v>61</v>
      </c>
      <c r="B42" s="62" t="s">
        <v>6</v>
      </c>
      <c r="C42" s="63" t="s">
        <v>0</v>
      </c>
      <c r="D42" s="64">
        <v>4.5</v>
      </c>
      <c r="E42" s="65">
        <f>E41+基本・単一!$P$2</f>
        <v>1087</v>
      </c>
      <c r="F42" s="243"/>
      <c r="G42" s="65">
        <f t="shared" si="10"/>
        <v>1631</v>
      </c>
      <c r="H42" s="66">
        <f t="shared" si="1"/>
        <v>18267</v>
      </c>
      <c r="I42" s="66">
        <f t="shared" si="2"/>
        <v>17875</v>
      </c>
      <c r="J42" s="66">
        <f t="shared" si="3"/>
        <v>17777</v>
      </c>
      <c r="K42" s="66">
        <f t="shared" si="4"/>
        <v>17484</v>
      </c>
      <c r="L42" s="66">
        <f t="shared" si="5"/>
        <v>17288</v>
      </c>
      <c r="M42" s="66">
        <f t="shared" si="6"/>
        <v>16897</v>
      </c>
      <c r="N42" s="66">
        <f t="shared" si="7"/>
        <v>16603</v>
      </c>
      <c r="O42" s="66">
        <f t="shared" si="8"/>
        <v>16310</v>
      </c>
    </row>
    <row r="43" spans="1:15" ht="18" customHeight="1" x14ac:dyDescent="0.15">
      <c r="A43" s="57" t="s">
        <v>62</v>
      </c>
      <c r="B43" s="62" t="s">
        <v>6</v>
      </c>
      <c r="C43" s="63" t="s">
        <v>0</v>
      </c>
      <c r="D43" s="64">
        <v>5</v>
      </c>
      <c r="E43" s="65">
        <f>E42+基本・単一!$P$2</f>
        <v>1170</v>
      </c>
      <c r="F43" s="243"/>
      <c r="G43" s="65">
        <f t="shared" si="10"/>
        <v>1755</v>
      </c>
      <c r="H43" s="66">
        <f t="shared" si="1"/>
        <v>19656</v>
      </c>
      <c r="I43" s="66">
        <f t="shared" si="2"/>
        <v>19234</v>
      </c>
      <c r="J43" s="66">
        <f t="shared" si="3"/>
        <v>19129</v>
      </c>
      <c r="K43" s="66">
        <f t="shared" si="4"/>
        <v>18813</v>
      </c>
      <c r="L43" s="66">
        <f t="shared" si="5"/>
        <v>18603</v>
      </c>
      <c r="M43" s="66">
        <f t="shared" si="6"/>
        <v>18181</v>
      </c>
      <c r="N43" s="66">
        <f t="shared" si="7"/>
        <v>17865</v>
      </c>
      <c r="O43" s="66">
        <f t="shared" si="8"/>
        <v>17550</v>
      </c>
    </row>
    <row r="44" spans="1:15" ht="18" customHeight="1" x14ac:dyDescent="0.15">
      <c r="A44" s="57" t="s">
        <v>63</v>
      </c>
      <c r="B44" s="62" t="s">
        <v>6</v>
      </c>
      <c r="C44" s="63" t="s">
        <v>0</v>
      </c>
      <c r="D44" s="64">
        <v>5.5</v>
      </c>
      <c r="E44" s="65">
        <f>E43+基本・単一!$P$2</f>
        <v>1253</v>
      </c>
      <c r="F44" s="243"/>
      <c r="G44" s="65">
        <f t="shared" si="10"/>
        <v>1880</v>
      </c>
      <c r="H44" s="66">
        <f t="shared" si="1"/>
        <v>21056</v>
      </c>
      <c r="I44" s="66">
        <f t="shared" si="2"/>
        <v>20604</v>
      </c>
      <c r="J44" s="66">
        <f t="shared" si="3"/>
        <v>20492</v>
      </c>
      <c r="K44" s="66">
        <f t="shared" si="4"/>
        <v>20153</v>
      </c>
      <c r="L44" s="66">
        <f t="shared" si="5"/>
        <v>19928</v>
      </c>
      <c r="M44" s="66">
        <f t="shared" si="6"/>
        <v>19476</v>
      </c>
      <c r="N44" s="66">
        <f t="shared" si="7"/>
        <v>19138</v>
      </c>
      <c r="O44" s="66">
        <f t="shared" si="8"/>
        <v>18800</v>
      </c>
    </row>
    <row r="45" spans="1:15" ht="18" customHeight="1" x14ac:dyDescent="0.15">
      <c r="A45" s="57" t="s">
        <v>64</v>
      </c>
      <c r="B45" s="62" t="s">
        <v>6</v>
      </c>
      <c r="C45" s="63" t="s">
        <v>0</v>
      </c>
      <c r="D45" s="64">
        <v>6</v>
      </c>
      <c r="E45" s="65">
        <f>E44+基本・単一!$P$2</f>
        <v>1336</v>
      </c>
      <c r="F45" s="243"/>
      <c r="G45" s="65">
        <f t="shared" si="10"/>
        <v>2004</v>
      </c>
      <c r="H45" s="66">
        <f t="shared" si="1"/>
        <v>22444</v>
      </c>
      <c r="I45" s="66">
        <f t="shared" si="2"/>
        <v>21963</v>
      </c>
      <c r="J45" s="66">
        <f t="shared" si="3"/>
        <v>21843</v>
      </c>
      <c r="K45" s="66">
        <f t="shared" si="4"/>
        <v>21482</v>
      </c>
      <c r="L45" s="66">
        <f t="shared" si="5"/>
        <v>21242</v>
      </c>
      <c r="M45" s="66">
        <f t="shared" si="6"/>
        <v>20761</v>
      </c>
      <c r="N45" s="66">
        <f t="shared" si="7"/>
        <v>20400</v>
      </c>
      <c r="O45" s="66">
        <f t="shared" si="8"/>
        <v>20040</v>
      </c>
    </row>
    <row r="46" spans="1:15" ht="18" customHeight="1" x14ac:dyDescent="0.15">
      <c r="A46" s="57" t="s">
        <v>65</v>
      </c>
      <c r="B46" s="62" t="s">
        <v>6</v>
      </c>
      <c r="C46" s="63" t="s">
        <v>0</v>
      </c>
      <c r="D46" s="64">
        <v>6.5</v>
      </c>
      <c r="E46" s="65">
        <f>E45+基本・単一!$P$2</f>
        <v>1419</v>
      </c>
      <c r="F46" s="243"/>
      <c r="G46" s="65">
        <f t="shared" si="10"/>
        <v>2129</v>
      </c>
      <c r="H46" s="66">
        <f t="shared" si="1"/>
        <v>23844</v>
      </c>
      <c r="I46" s="66">
        <f t="shared" si="2"/>
        <v>23333</v>
      </c>
      <c r="J46" s="66">
        <f t="shared" si="3"/>
        <v>23206</v>
      </c>
      <c r="K46" s="66">
        <f t="shared" si="4"/>
        <v>22822</v>
      </c>
      <c r="L46" s="66">
        <f t="shared" si="5"/>
        <v>22567</v>
      </c>
      <c r="M46" s="66">
        <f t="shared" si="6"/>
        <v>22056</v>
      </c>
      <c r="N46" s="66">
        <f t="shared" si="7"/>
        <v>21673</v>
      </c>
      <c r="O46" s="66">
        <f t="shared" si="8"/>
        <v>21290</v>
      </c>
    </row>
  </sheetData>
  <sheetProtection algorithmName="SHA-512" hashValue="L6Edin4dNHiZ1/8SXWHqDfSUIA8buhivBoP8ZYJONjr2SFX63zErTTgnimGyflc9sbzdzRCG3zHjv3qpZKu5/Q==" saltValue="9igQJEDtC621RG5aeeuqMQ==" spinCount="100000" sheet="1" objects="1" scenarios="1"/>
  <mergeCells count="8">
    <mergeCell ref="F34:F46"/>
    <mergeCell ref="F25:F33"/>
    <mergeCell ref="F4:F24"/>
    <mergeCell ref="H1:O1"/>
    <mergeCell ref="B1:D3"/>
    <mergeCell ref="E1:E3"/>
    <mergeCell ref="F1:F3"/>
    <mergeCell ref="G1:G3"/>
  </mergeCells>
  <phoneticPr fontId="3"/>
  <printOptions horizontalCentered="1" verticalCentered="1"/>
  <pageMargins left="0.19685039370078741" right="0.19685039370078741" top="0.59055118110236227" bottom="0.59055118110236227" header="0.39370078740157483" footer="0.19685039370078741"/>
  <pageSetup paperSize="9" scale="93" firstPageNumber="0" orientation="portrait" useFirstPageNumber="1" horizontalDpi="300" verticalDpi="300" r:id="rId1"/>
  <headerFooter alignWithMargins="0">
    <oddHeader>&amp;L別表&amp;C&amp;A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3"/>
  <sheetViews>
    <sheetView view="pageBreakPreview" topLeftCell="B1" zoomScaleNormal="100" zoomScaleSheetLayoutView="100" workbookViewId="0">
      <selection activeCell="A4" sqref="A4"/>
    </sheetView>
  </sheetViews>
  <sheetFormatPr defaultColWidth="2.625" defaultRowHeight="18" customHeight="1" outlineLevelCol="1" x14ac:dyDescent="0.15"/>
  <cols>
    <col min="1" max="1" width="20" style="43" hidden="1" customWidth="1" outlineLevel="1"/>
    <col min="2" max="2" width="8" style="43" bestFit="1" customWidth="1" collapsed="1"/>
    <col min="3" max="3" width="4.75" style="43" bestFit="1" customWidth="1"/>
    <col min="4" max="4" width="5" style="43" bestFit="1" customWidth="1"/>
    <col min="5" max="5" width="4.75" style="43" bestFit="1" customWidth="1"/>
    <col min="6" max="6" width="5" style="43" bestFit="1" customWidth="1"/>
    <col min="7" max="7" width="5.625" style="31" hidden="1" customWidth="1" outlineLevel="1"/>
    <col min="8" max="8" width="8" style="43" hidden="1" customWidth="1" outlineLevel="1"/>
    <col min="9" max="9" width="6.375" style="43" hidden="1" customWidth="1" outlineLevel="1"/>
    <col min="10" max="10" width="7.125" style="43" hidden="1" customWidth="1" outlineLevel="1"/>
    <col min="11" max="11" width="6.375" style="43" hidden="1" customWidth="1" outlineLevel="1"/>
    <col min="12" max="12" width="8.125" style="43" bestFit="1" customWidth="1" collapsed="1"/>
    <col min="13" max="20" width="8.625" style="43" customWidth="1"/>
    <col min="21" max="16384" width="2.625" style="43"/>
  </cols>
  <sheetData>
    <row r="1" spans="1:20" ht="18" customHeight="1" x14ac:dyDescent="0.15">
      <c r="A1" s="57"/>
      <c r="B1" s="247" t="s">
        <v>2</v>
      </c>
      <c r="C1" s="247"/>
      <c r="D1" s="247"/>
      <c r="E1" s="247"/>
      <c r="F1" s="247"/>
      <c r="G1" s="249" t="s">
        <v>632</v>
      </c>
      <c r="H1" s="252" t="s">
        <v>512</v>
      </c>
      <c r="I1" s="255" t="s">
        <v>8</v>
      </c>
      <c r="J1" s="252" t="s">
        <v>512</v>
      </c>
      <c r="K1" s="255" t="s">
        <v>8</v>
      </c>
      <c r="L1" s="248" t="s">
        <v>21</v>
      </c>
      <c r="M1" s="247" t="s">
        <v>9</v>
      </c>
      <c r="N1" s="247"/>
      <c r="O1" s="247"/>
      <c r="P1" s="247"/>
      <c r="Q1" s="247"/>
      <c r="R1" s="247"/>
      <c r="S1" s="247"/>
      <c r="T1" s="247"/>
    </row>
    <row r="2" spans="1:20" ht="18" customHeight="1" x14ac:dyDescent="0.15">
      <c r="A2" s="57"/>
      <c r="B2" s="247"/>
      <c r="C2" s="247"/>
      <c r="D2" s="247"/>
      <c r="E2" s="247"/>
      <c r="F2" s="247"/>
      <c r="G2" s="250"/>
      <c r="H2" s="253"/>
      <c r="I2" s="256"/>
      <c r="J2" s="253"/>
      <c r="K2" s="256"/>
      <c r="L2" s="248"/>
      <c r="M2" s="58" t="s">
        <v>10</v>
      </c>
      <c r="N2" s="58" t="s">
        <v>11</v>
      </c>
      <c r="O2" s="58" t="s">
        <v>12</v>
      </c>
      <c r="P2" s="58" t="s">
        <v>13</v>
      </c>
      <c r="Q2" s="58" t="s">
        <v>14</v>
      </c>
      <c r="R2" s="58" t="s">
        <v>15</v>
      </c>
      <c r="S2" s="58" t="s">
        <v>16</v>
      </c>
      <c r="T2" s="58" t="s">
        <v>17</v>
      </c>
    </row>
    <row r="3" spans="1:20" ht="18" customHeight="1" x14ac:dyDescent="0.15">
      <c r="A3" s="57"/>
      <c r="B3" s="247"/>
      <c r="C3" s="247"/>
      <c r="D3" s="247"/>
      <c r="E3" s="247"/>
      <c r="F3" s="247"/>
      <c r="G3" s="251"/>
      <c r="H3" s="254"/>
      <c r="I3" s="257"/>
      <c r="J3" s="254"/>
      <c r="K3" s="257"/>
      <c r="L3" s="248"/>
      <c r="M3" s="59">
        <v>11.2</v>
      </c>
      <c r="N3" s="59">
        <v>10.96</v>
      </c>
      <c r="O3" s="59">
        <v>10.9</v>
      </c>
      <c r="P3" s="59">
        <v>10.72</v>
      </c>
      <c r="Q3" s="59">
        <v>10.6</v>
      </c>
      <c r="R3" s="59">
        <v>10.36</v>
      </c>
      <c r="S3" s="59">
        <v>10.18</v>
      </c>
      <c r="T3" s="59">
        <v>10</v>
      </c>
    </row>
    <row r="4" spans="1:20" ht="18" customHeight="1" x14ac:dyDescent="0.15">
      <c r="A4" s="57" t="s">
        <v>79</v>
      </c>
      <c r="B4" s="67" t="s">
        <v>6</v>
      </c>
      <c r="C4" s="68" t="s">
        <v>0</v>
      </c>
      <c r="D4" s="69">
        <v>0.5</v>
      </c>
      <c r="E4" s="70" t="s">
        <v>18</v>
      </c>
      <c r="F4" s="71">
        <v>0.5</v>
      </c>
      <c r="G4" s="72">
        <f>D4+F4</f>
        <v>1</v>
      </c>
      <c r="H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I4" s="246">
        <v>0.5</v>
      </c>
      <c r="J4" s="73">
        <f>基本・複合!M4</f>
        <v>148</v>
      </c>
      <c r="K4" s="246">
        <v>0.25</v>
      </c>
      <c r="L4" s="73">
        <f t="shared" ref="L4:L35" si="0">ROUND(H4*(1+$I$4),0)+ROUND(J4*(1+$K$4),0)</f>
        <v>569</v>
      </c>
      <c r="M4" s="74">
        <f t="shared" ref="M4:M69" si="1">ROUNDDOWN($L4*M$3,0)</f>
        <v>6372</v>
      </c>
      <c r="N4" s="74">
        <f t="shared" ref="N4:N69" si="2">ROUNDDOWN($L4*N$3,0)</f>
        <v>6236</v>
      </c>
      <c r="O4" s="74">
        <f t="shared" ref="O4:O69" si="3">ROUNDDOWN($L4*O$3,0)</f>
        <v>6202</v>
      </c>
      <c r="P4" s="74">
        <f t="shared" ref="P4:P69" si="4">ROUNDDOWN($L4*P$3,0)</f>
        <v>6099</v>
      </c>
      <c r="Q4" s="74">
        <f t="shared" ref="Q4:Q69" si="5">ROUNDDOWN($L4*Q$3,0)</f>
        <v>6031</v>
      </c>
      <c r="R4" s="74">
        <f t="shared" ref="R4:R69" si="6">ROUNDDOWN($L4*R$3,0)</f>
        <v>5894</v>
      </c>
      <c r="S4" s="74">
        <f t="shared" ref="S4:S69" si="7">ROUNDDOWN($L4*S$3,0)</f>
        <v>5792</v>
      </c>
      <c r="T4" s="74">
        <f t="shared" ref="T4:T69" si="8">ROUNDDOWN($L4*T$3,0)</f>
        <v>5690</v>
      </c>
    </row>
    <row r="5" spans="1:20" ht="18" customHeight="1" x14ac:dyDescent="0.15">
      <c r="A5" s="57" t="s">
        <v>83</v>
      </c>
      <c r="B5" s="67" t="s">
        <v>6</v>
      </c>
      <c r="C5" s="68" t="s">
        <v>0</v>
      </c>
      <c r="D5" s="69">
        <v>0.5</v>
      </c>
      <c r="E5" s="70" t="s">
        <v>18</v>
      </c>
      <c r="F5" s="71">
        <v>1</v>
      </c>
      <c r="G5" s="72">
        <f t="shared" ref="G5:G69" si="9">D5+F5</f>
        <v>1.5</v>
      </c>
      <c r="H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I5" s="246"/>
      <c r="J5" s="73">
        <f>基本・複合!M5</f>
        <v>331</v>
      </c>
      <c r="K5" s="246"/>
      <c r="L5" s="73">
        <f t="shared" si="0"/>
        <v>798</v>
      </c>
      <c r="M5" s="74">
        <f t="shared" si="1"/>
        <v>8937</v>
      </c>
      <c r="N5" s="74">
        <f t="shared" si="2"/>
        <v>8746</v>
      </c>
      <c r="O5" s="74">
        <f t="shared" si="3"/>
        <v>8698</v>
      </c>
      <c r="P5" s="74">
        <f t="shared" si="4"/>
        <v>8554</v>
      </c>
      <c r="Q5" s="74">
        <f t="shared" si="5"/>
        <v>8458</v>
      </c>
      <c r="R5" s="74">
        <f t="shared" si="6"/>
        <v>8267</v>
      </c>
      <c r="S5" s="74">
        <f t="shared" si="7"/>
        <v>8123</v>
      </c>
      <c r="T5" s="74">
        <f t="shared" si="8"/>
        <v>7980</v>
      </c>
    </row>
    <row r="6" spans="1:20" ht="18" customHeight="1" x14ac:dyDescent="0.15">
      <c r="A6" s="57" t="s">
        <v>89</v>
      </c>
      <c r="B6" s="67" t="s">
        <v>6</v>
      </c>
      <c r="C6" s="68" t="s">
        <v>0</v>
      </c>
      <c r="D6" s="69">
        <v>0.5</v>
      </c>
      <c r="E6" s="70" t="s">
        <v>18</v>
      </c>
      <c r="F6" s="71">
        <v>1.5</v>
      </c>
      <c r="G6" s="72">
        <f t="shared" si="9"/>
        <v>2</v>
      </c>
      <c r="H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I6" s="246"/>
      <c r="J6" s="73">
        <f>基本・複合!M6</f>
        <v>413</v>
      </c>
      <c r="K6" s="246"/>
      <c r="L6" s="73">
        <f t="shared" si="0"/>
        <v>900</v>
      </c>
      <c r="M6" s="74">
        <f t="shared" si="1"/>
        <v>10080</v>
      </c>
      <c r="N6" s="74">
        <f t="shared" si="2"/>
        <v>9864</v>
      </c>
      <c r="O6" s="74">
        <f t="shared" si="3"/>
        <v>9810</v>
      </c>
      <c r="P6" s="74">
        <f t="shared" si="4"/>
        <v>9648</v>
      </c>
      <c r="Q6" s="74">
        <f t="shared" si="5"/>
        <v>9540</v>
      </c>
      <c r="R6" s="74">
        <f t="shared" si="6"/>
        <v>9324</v>
      </c>
      <c r="S6" s="74">
        <f t="shared" si="7"/>
        <v>9162</v>
      </c>
      <c r="T6" s="74">
        <f t="shared" si="8"/>
        <v>9000</v>
      </c>
    </row>
    <row r="7" spans="1:20" ht="18" customHeight="1" x14ac:dyDescent="0.15">
      <c r="A7" s="57" t="s">
        <v>96</v>
      </c>
      <c r="B7" s="67" t="s">
        <v>6</v>
      </c>
      <c r="C7" s="68" t="s">
        <v>0</v>
      </c>
      <c r="D7" s="69">
        <v>0.5</v>
      </c>
      <c r="E7" s="70" t="s">
        <v>18</v>
      </c>
      <c r="F7" s="71">
        <v>2</v>
      </c>
      <c r="G7" s="72">
        <f t="shared" si="9"/>
        <v>2.5</v>
      </c>
      <c r="H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I7" s="246"/>
      <c r="J7" s="73">
        <f>基本・複合!M7</f>
        <v>498</v>
      </c>
      <c r="K7" s="246"/>
      <c r="L7" s="73">
        <f t="shared" si="0"/>
        <v>1007</v>
      </c>
      <c r="M7" s="74">
        <f t="shared" si="1"/>
        <v>11278</v>
      </c>
      <c r="N7" s="74">
        <f t="shared" si="2"/>
        <v>11036</v>
      </c>
      <c r="O7" s="74">
        <f t="shared" si="3"/>
        <v>10976</v>
      </c>
      <c r="P7" s="74">
        <f t="shared" si="4"/>
        <v>10795</v>
      </c>
      <c r="Q7" s="74">
        <f t="shared" si="5"/>
        <v>10674</v>
      </c>
      <c r="R7" s="74">
        <f t="shared" si="6"/>
        <v>10432</v>
      </c>
      <c r="S7" s="74">
        <f t="shared" si="7"/>
        <v>10251</v>
      </c>
      <c r="T7" s="74">
        <f t="shared" si="8"/>
        <v>10070</v>
      </c>
    </row>
    <row r="8" spans="1:20" ht="18" customHeight="1" x14ac:dyDescent="0.15">
      <c r="A8" s="57" t="s">
        <v>100</v>
      </c>
      <c r="B8" s="67" t="s">
        <v>6</v>
      </c>
      <c r="C8" s="68" t="s">
        <v>0</v>
      </c>
      <c r="D8" s="69">
        <v>0.5</v>
      </c>
      <c r="E8" s="70" t="s">
        <v>18</v>
      </c>
      <c r="F8" s="71">
        <v>2.5</v>
      </c>
      <c r="G8" s="72">
        <f t="shared" si="9"/>
        <v>3</v>
      </c>
      <c r="H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I8" s="246"/>
      <c r="J8" s="73">
        <f>基本・複合!M8</f>
        <v>581</v>
      </c>
      <c r="K8" s="246"/>
      <c r="L8" s="73">
        <f t="shared" si="0"/>
        <v>1110</v>
      </c>
      <c r="M8" s="74">
        <f t="shared" si="1"/>
        <v>12432</v>
      </c>
      <c r="N8" s="74">
        <f t="shared" si="2"/>
        <v>12165</v>
      </c>
      <c r="O8" s="74">
        <f t="shared" si="3"/>
        <v>12099</v>
      </c>
      <c r="P8" s="74">
        <f t="shared" si="4"/>
        <v>11899</v>
      </c>
      <c r="Q8" s="74">
        <f t="shared" si="5"/>
        <v>11766</v>
      </c>
      <c r="R8" s="74">
        <f t="shared" si="6"/>
        <v>11499</v>
      </c>
      <c r="S8" s="74">
        <f t="shared" si="7"/>
        <v>11299</v>
      </c>
      <c r="T8" s="74">
        <f t="shared" si="8"/>
        <v>11100</v>
      </c>
    </row>
    <row r="9" spans="1:20" ht="18" customHeight="1" x14ac:dyDescent="0.15">
      <c r="A9" s="57" t="s">
        <v>104</v>
      </c>
      <c r="B9" s="67" t="s">
        <v>6</v>
      </c>
      <c r="C9" s="68" t="s">
        <v>0</v>
      </c>
      <c r="D9" s="69">
        <v>0.5</v>
      </c>
      <c r="E9" s="70" t="s">
        <v>18</v>
      </c>
      <c r="F9" s="71">
        <v>3</v>
      </c>
      <c r="G9" s="72">
        <f t="shared" si="9"/>
        <v>3.5</v>
      </c>
      <c r="H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256</v>
      </c>
      <c r="I9" s="246"/>
      <c r="J9" s="73">
        <f>基本・複合!M9</f>
        <v>664</v>
      </c>
      <c r="K9" s="246"/>
      <c r="L9" s="73">
        <f t="shared" si="0"/>
        <v>1214</v>
      </c>
      <c r="M9" s="74">
        <f t="shared" si="1"/>
        <v>13596</v>
      </c>
      <c r="N9" s="74">
        <f t="shared" si="2"/>
        <v>13305</v>
      </c>
      <c r="O9" s="74">
        <f t="shared" si="3"/>
        <v>13232</v>
      </c>
      <c r="P9" s="74">
        <f t="shared" si="4"/>
        <v>13014</v>
      </c>
      <c r="Q9" s="74">
        <f t="shared" si="5"/>
        <v>12868</v>
      </c>
      <c r="R9" s="74">
        <f t="shared" si="6"/>
        <v>12577</v>
      </c>
      <c r="S9" s="74">
        <f t="shared" si="7"/>
        <v>12358</v>
      </c>
      <c r="T9" s="74">
        <f t="shared" si="8"/>
        <v>12140</v>
      </c>
    </row>
    <row r="10" spans="1:20" ht="18" customHeight="1" x14ac:dyDescent="0.15">
      <c r="A10" s="57" t="s">
        <v>110</v>
      </c>
      <c r="B10" s="67" t="s">
        <v>6</v>
      </c>
      <c r="C10" s="68" t="s">
        <v>0</v>
      </c>
      <c r="D10" s="69">
        <v>1</v>
      </c>
      <c r="E10" s="70" t="s">
        <v>18</v>
      </c>
      <c r="F10" s="71">
        <v>0.5</v>
      </c>
      <c r="G10" s="72">
        <f t="shared" si="9"/>
        <v>1.5</v>
      </c>
      <c r="H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404</v>
      </c>
      <c r="I10" s="246"/>
      <c r="J10" s="73">
        <f>基本・複合!M10</f>
        <v>183</v>
      </c>
      <c r="K10" s="246"/>
      <c r="L10" s="73">
        <f t="shared" si="0"/>
        <v>835</v>
      </c>
      <c r="M10" s="74">
        <f t="shared" si="1"/>
        <v>9352</v>
      </c>
      <c r="N10" s="74">
        <f t="shared" si="2"/>
        <v>9151</v>
      </c>
      <c r="O10" s="74">
        <f t="shared" si="3"/>
        <v>9101</v>
      </c>
      <c r="P10" s="74">
        <f t="shared" si="4"/>
        <v>8951</v>
      </c>
      <c r="Q10" s="74">
        <f t="shared" si="5"/>
        <v>8851</v>
      </c>
      <c r="R10" s="74">
        <f t="shared" si="6"/>
        <v>8650</v>
      </c>
      <c r="S10" s="74">
        <f t="shared" si="7"/>
        <v>8500</v>
      </c>
      <c r="T10" s="74">
        <f t="shared" si="8"/>
        <v>8350</v>
      </c>
    </row>
    <row r="11" spans="1:20" ht="18" customHeight="1" x14ac:dyDescent="0.15">
      <c r="A11" s="57" t="s">
        <v>116</v>
      </c>
      <c r="B11" s="67" t="s">
        <v>6</v>
      </c>
      <c r="C11" s="68" t="s">
        <v>0</v>
      </c>
      <c r="D11" s="69">
        <v>1</v>
      </c>
      <c r="E11" s="70" t="s">
        <v>18</v>
      </c>
      <c r="F11" s="71">
        <v>1</v>
      </c>
      <c r="G11" s="72">
        <f t="shared" si="9"/>
        <v>2</v>
      </c>
      <c r="H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404</v>
      </c>
      <c r="I11" s="246"/>
      <c r="J11" s="73">
        <f>基本・複合!M11</f>
        <v>265</v>
      </c>
      <c r="K11" s="246"/>
      <c r="L11" s="73">
        <f t="shared" si="0"/>
        <v>937</v>
      </c>
      <c r="M11" s="74">
        <f t="shared" si="1"/>
        <v>10494</v>
      </c>
      <c r="N11" s="74">
        <f t="shared" si="2"/>
        <v>10269</v>
      </c>
      <c r="O11" s="74">
        <f t="shared" si="3"/>
        <v>10213</v>
      </c>
      <c r="P11" s="74">
        <f t="shared" si="4"/>
        <v>10044</v>
      </c>
      <c r="Q11" s="74">
        <f t="shared" si="5"/>
        <v>9932</v>
      </c>
      <c r="R11" s="74">
        <f t="shared" si="6"/>
        <v>9707</v>
      </c>
      <c r="S11" s="74">
        <f t="shared" si="7"/>
        <v>9538</v>
      </c>
      <c r="T11" s="74">
        <f t="shared" si="8"/>
        <v>9370</v>
      </c>
    </row>
    <row r="12" spans="1:20" ht="18" customHeight="1" x14ac:dyDescent="0.15">
      <c r="A12" s="57" t="s">
        <v>122</v>
      </c>
      <c r="B12" s="67" t="s">
        <v>6</v>
      </c>
      <c r="C12" s="68" t="s">
        <v>0</v>
      </c>
      <c r="D12" s="69">
        <v>1</v>
      </c>
      <c r="E12" s="70" t="s">
        <v>18</v>
      </c>
      <c r="F12" s="71">
        <v>1.5</v>
      </c>
      <c r="G12" s="72">
        <f t="shared" si="9"/>
        <v>2.5</v>
      </c>
      <c r="H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404</v>
      </c>
      <c r="I12" s="246"/>
      <c r="J12" s="73">
        <f>基本・複合!M12</f>
        <v>350</v>
      </c>
      <c r="K12" s="246"/>
      <c r="L12" s="73">
        <f t="shared" si="0"/>
        <v>1044</v>
      </c>
      <c r="M12" s="74">
        <f t="shared" si="1"/>
        <v>11692</v>
      </c>
      <c r="N12" s="74">
        <f t="shared" si="2"/>
        <v>11442</v>
      </c>
      <c r="O12" s="74">
        <f t="shared" si="3"/>
        <v>11379</v>
      </c>
      <c r="P12" s="74">
        <f t="shared" si="4"/>
        <v>11191</v>
      </c>
      <c r="Q12" s="74">
        <f t="shared" si="5"/>
        <v>11066</v>
      </c>
      <c r="R12" s="74">
        <f t="shared" si="6"/>
        <v>10815</v>
      </c>
      <c r="S12" s="74">
        <f t="shared" si="7"/>
        <v>10627</v>
      </c>
      <c r="T12" s="74">
        <f t="shared" si="8"/>
        <v>10440</v>
      </c>
    </row>
    <row r="13" spans="1:20" ht="18" customHeight="1" x14ac:dyDescent="0.15">
      <c r="A13" s="57" t="s">
        <v>126</v>
      </c>
      <c r="B13" s="67" t="s">
        <v>6</v>
      </c>
      <c r="C13" s="68" t="s">
        <v>0</v>
      </c>
      <c r="D13" s="69">
        <v>1</v>
      </c>
      <c r="E13" s="70" t="s">
        <v>18</v>
      </c>
      <c r="F13" s="71">
        <v>2</v>
      </c>
      <c r="G13" s="72">
        <f t="shared" si="9"/>
        <v>3</v>
      </c>
      <c r="H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404</v>
      </c>
      <c r="I13" s="246"/>
      <c r="J13" s="73">
        <f>基本・複合!M13</f>
        <v>433</v>
      </c>
      <c r="K13" s="246"/>
      <c r="L13" s="73">
        <f t="shared" si="0"/>
        <v>1147</v>
      </c>
      <c r="M13" s="74">
        <f t="shared" si="1"/>
        <v>12846</v>
      </c>
      <c r="N13" s="74">
        <f t="shared" si="2"/>
        <v>12571</v>
      </c>
      <c r="O13" s="74">
        <f t="shared" si="3"/>
        <v>12502</v>
      </c>
      <c r="P13" s="74">
        <f t="shared" si="4"/>
        <v>12295</v>
      </c>
      <c r="Q13" s="74">
        <f t="shared" si="5"/>
        <v>12158</v>
      </c>
      <c r="R13" s="74">
        <f t="shared" si="6"/>
        <v>11882</v>
      </c>
      <c r="S13" s="74">
        <f t="shared" si="7"/>
        <v>11676</v>
      </c>
      <c r="T13" s="74">
        <f t="shared" si="8"/>
        <v>11470</v>
      </c>
    </row>
    <row r="14" spans="1:20" ht="18" customHeight="1" x14ac:dyDescent="0.15">
      <c r="A14" s="57" t="s">
        <v>137</v>
      </c>
      <c r="B14" s="67" t="s">
        <v>6</v>
      </c>
      <c r="C14" s="68" t="s">
        <v>0</v>
      </c>
      <c r="D14" s="69">
        <v>1</v>
      </c>
      <c r="E14" s="70" t="s">
        <v>18</v>
      </c>
      <c r="F14" s="71">
        <v>2.5</v>
      </c>
      <c r="G14" s="72">
        <f t="shared" si="9"/>
        <v>3.5</v>
      </c>
      <c r="H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404</v>
      </c>
      <c r="I14" s="246"/>
      <c r="J14" s="73">
        <f>基本・複合!M14</f>
        <v>516</v>
      </c>
      <c r="K14" s="246"/>
      <c r="L14" s="73">
        <f t="shared" si="0"/>
        <v>1251</v>
      </c>
      <c r="M14" s="74">
        <f t="shared" si="1"/>
        <v>14011</v>
      </c>
      <c r="N14" s="74">
        <f t="shared" si="2"/>
        <v>13710</v>
      </c>
      <c r="O14" s="74">
        <f t="shared" si="3"/>
        <v>13635</v>
      </c>
      <c r="P14" s="74">
        <f t="shared" si="4"/>
        <v>13410</v>
      </c>
      <c r="Q14" s="74">
        <f t="shared" si="5"/>
        <v>13260</v>
      </c>
      <c r="R14" s="74">
        <f t="shared" si="6"/>
        <v>12960</v>
      </c>
      <c r="S14" s="74">
        <f t="shared" si="7"/>
        <v>12735</v>
      </c>
      <c r="T14" s="74">
        <f t="shared" si="8"/>
        <v>12510</v>
      </c>
    </row>
    <row r="15" spans="1:20" ht="18" customHeight="1" x14ac:dyDescent="0.15">
      <c r="A15" s="57" t="s">
        <v>140</v>
      </c>
      <c r="B15" s="67" t="s">
        <v>6</v>
      </c>
      <c r="C15" s="68" t="s">
        <v>0</v>
      </c>
      <c r="D15" s="69">
        <v>1.5</v>
      </c>
      <c r="E15" s="70" t="s">
        <v>18</v>
      </c>
      <c r="F15" s="71">
        <v>0.5</v>
      </c>
      <c r="G15" s="72">
        <f t="shared" si="9"/>
        <v>2</v>
      </c>
      <c r="H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587</v>
      </c>
      <c r="I15" s="246"/>
      <c r="J15" s="73">
        <f>基本・複合!M15</f>
        <v>82</v>
      </c>
      <c r="K15" s="246"/>
      <c r="L15" s="73">
        <f t="shared" si="0"/>
        <v>984</v>
      </c>
      <c r="M15" s="74">
        <f t="shared" si="1"/>
        <v>11020</v>
      </c>
      <c r="N15" s="74">
        <f t="shared" si="2"/>
        <v>10784</v>
      </c>
      <c r="O15" s="74">
        <f t="shared" si="3"/>
        <v>10725</v>
      </c>
      <c r="P15" s="74">
        <f t="shared" si="4"/>
        <v>10548</v>
      </c>
      <c r="Q15" s="74">
        <f t="shared" si="5"/>
        <v>10430</v>
      </c>
      <c r="R15" s="74">
        <f t="shared" si="6"/>
        <v>10194</v>
      </c>
      <c r="S15" s="74">
        <f t="shared" si="7"/>
        <v>10017</v>
      </c>
      <c r="T15" s="74">
        <f t="shared" si="8"/>
        <v>9840</v>
      </c>
    </row>
    <row r="16" spans="1:20" ht="18" customHeight="1" x14ac:dyDescent="0.15">
      <c r="A16" s="57" t="s">
        <v>143</v>
      </c>
      <c r="B16" s="67" t="s">
        <v>6</v>
      </c>
      <c r="C16" s="68" t="s">
        <v>0</v>
      </c>
      <c r="D16" s="69">
        <v>1.5</v>
      </c>
      <c r="E16" s="70" t="s">
        <v>18</v>
      </c>
      <c r="F16" s="71">
        <v>1</v>
      </c>
      <c r="G16" s="72">
        <f t="shared" si="9"/>
        <v>2.5</v>
      </c>
      <c r="H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587</v>
      </c>
      <c r="I16" s="246"/>
      <c r="J16" s="73">
        <f>基本・複合!M16</f>
        <v>167</v>
      </c>
      <c r="K16" s="246"/>
      <c r="L16" s="73">
        <f t="shared" si="0"/>
        <v>1090</v>
      </c>
      <c r="M16" s="74">
        <f t="shared" si="1"/>
        <v>12208</v>
      </c>
      <c r="N16" s="74">
        <f t="shared" si="2"/>
        <v>11946</v>
      </c>
      <c r="O16" s="74">
        <f t="shared" si="3"/>
        <v>11881</v>
      </c>
      <c r="P16" s="74">
        <f t="shared" si="4"/>
        <v>11684</v>
      </c>
      <c r="Q16" s="74">
        <f t="shared" si="5"/>
        <v>11554</v>
      </c>
      <c r="R16" s="74">
        <f t="shared" si="6"/>
        <v>11292</v>
      </c>
      <c r="S16" s="74">
        <f t="shared" si="7"/>
        <v>11096</v>
      </c>
      <c r="T16" s="74">
        <f t="shared" si="8"/>
        <v>10900</v>
      </c>
    </row>
    <row r="17" spans="1:20" ht="18" customHeight="1" x14ac:dyDescent="0.15">
      <c r="A17" s="57" t="s">
        <v>146</v>
      </c>
      <c r="B17" s="67" t="s">
        <v>6</v>
      </c>
      <c r="C17" s="68" t="s">
        <v>0</v>
      </c>
      <c r="D17" s="69">
        <v>1.5</v>
      </c>
      <c r="E17" s="70" t="s">
        <v>18</v>
      </c>
      <c r="F17" s="71">
        <v>1.5</v>
      </c>
      <c r="G17" s="72">
        <f t="shared" si="9"/>
        <v>3</v>
      </c>
      <c r="H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587</v>
      </c>
      <c r="I17" s="246"/>
      <c r="J17" s="73">
        <f>基本・複合!M17</f>
        <v>250</v>
      </c>
      <c r="K17" s="246"/>
      <c r="L17" s="73">
        <f t="shared" si="0"/>
        <v>1194</v>
      </c>
      <c r="M17" s="74">
        <f t="shared" si="1"/>
        <v>13372</v>
      </c>
      <c r="N17" s="74">
        <f t="shared" si="2"/>
        <v>13086</v>
      </c>
      <c r="O17" s="74">
        <f t="shared" si="3"/>
        <v>13014</v>
      </c>
      <c r="P17" s="74">
        <f t="shared" si="4"/>
        <v>12799</v>
      </c>
      <c r="Q17" s="74">
        <f t="shared" si="5"/>
        <v>12656</v>
      </c>
      <c r="R17" s="74">
        <f t="shared" si="6"/>
        <v>12369</v>
      </c>
      <c r="S17" s="74">
        <f t="shared" si="7"/>
        <v>12154</v>
      </c>
      <c r="T17" s="74">
        <f t="shared" si="8"/>
        <v>11940</v>
      </c>
    </row>
    <row r="18" spans="1:20" ht="18" customHeight="1" x14ac:dyDescent="0.15">
      <c r="A18" s="57" t="s">
        <v>149</v>
      </c>
      <c r="B18" s="67" t="s">
        <v>6</v>
      </c>
      <c r="C18" s="68" t="s">
        <v>0</v>
      </c>
      <c r="D18" s="69">
        <v>1.5</v>
      </c>
      <c r="E18" s="70" t="s">
        <v>18</v>
      </c>
      <c r="F18" s="71">
        <v>2</v>
      </c>
      <c r="G18" s="72">
        <f t="shared" si="9"/>
        <v>3.5</v>
      </c>
      <c r="H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587</v>
      </c>
      <c r="I18" s="246"/>
      <c r="J18" s="73">
        <f>基本・複合!M18</f>
        <v>333</v>
      </c>
      <c r="K18" s="246"/>
      <c r="L18" s="73">
        <f t="shared" si="0"/>
        <v>1297</v>
      </c>
      <c r="M18" s="74">
        <f t="shared" si="1"/>
        <v>14526</v>
      </c>
      <c r="N18" s="74">
        <f t="shared" si="2"/>
        <v>14215</v>
      </c>
      <c r="O18" s="74">
        <f t="shared" si="3"/>
        <v>14137</v>
      </c>
      <c r="P18" s="74">
        <f t="shared" si="4"/>
        <v>13903</v>
      </c>
      <c r="Q18" s="74">
        <f t="shared" si="5"/>
        <v>13748</v>
      </c>
      <c r="R18" s="74">
        <f t="shared" si="6"/>
        <v>13436</v>
      </c>
      <c r="S18" s="74">
        <f t="shared" si="7"/>
        <v>13203</v>
      </c>
      <c r="T18" s="74">
        <f t="shared" si="8"/>
        <v>12970</v>
      </c>
    </row>
    <row r="19" spans="1:20" ht="18" customHeight="1" x14ac:dyDescent="0.15">
      <c r="A19" s="57" t="s">
        <v>152</v>
      </c>
      <c r="B19" s="67" t="s">
        <v>6</v>
      </c>
      <c r="C19" s="68" t="s">
        <v>0</v>
      </c>
      <c r="D19" s="69">
        <v>1.5</v>
      </c>
      <c r="E19" s="70" t="s">
        <v>18</v>
      </c>
      <c r="F19" s="71">
        <v>2.5</v>
      </c>
      <c r="G19" s="72">
        <f t="shared" si="9"/>
        <v>4</v>
      </c>
      <c r="H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587</v>
      </c>
      <c r="I19" s="246"/>
      <c r="J19" s="73">
        <f>基本・複合!M19</f>
        <v>416</v>
      </c>
      <c r="K19" s="246"/>
      <c r="L19" s="73">
        <f t="shared" si="0"/>
        <v>1401</v>
      </c>
      <c r="M19" s="74">
        <f t="shared" si="1"/>
        <v>15691</v>
      </c>
      <c r="N19" s="74">
        <f t="shared" si="2"/>
        <v>15354</v>
      </c>
      <c r="O19" s="74">
        <f t="shared" si="3"/>
        <v>15270</v>
      </c>
      <c r="P19" s="74">
        <f t="shared" si="4"/>
        <v>15018</v>
      </c>
      <c r="Q19" s="74">
        <f t="shared" si="5"/>
        <v>14850</v>
      </c>
      <c r="R19" s="74">
        <f t="shared" si="6"/>
        <v>14514</v>
      </c>
      <c r="S19" s="74">
        <f t="shared" si="7"/>
        <v>14262</v>
      </c>
      <c r="T19" s="74">
        <f t="shared" si="8"/>
        <v>14010</v>
      </c>
    </row>
    <row r="20" spans="1:20" ht="18" customHeight="1" x14ac:dyDescent="0.15">
      <c r="A20" s="57" t="s">
        <v>155</v>
      </c>
      <c r="B20" s="67" t="s">
        <v>6</v>
      </c>
      <c r="C20" s="68" t="s">
        <v>0</v>
      </c>
      <c r="D20" s="69">
        <v>2</v>
      </c>
      <c r="E20" s="70" t="s">
        <v>18</v>
      </c>
      <c r="F20" s="71">
        <v>0.5</v>
      </c>
      <c r="G20" s="72">
        <f t="shared" si="9"/>
        <v>2.5</v>
      </c>
      <c r="H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669</v>
      </c>
      <c r="I20" s="246"/>
      <c r="J20" s="73">
        <f>基本・複合!M20</f>
        <v>85</v>
      </c>
      <c r="K20" s="246"/>
      <c r="L20" s="73">
        <f t="shared" si="0"/>
        <v>1110</v>
      </c>
      <c r="M20" s="74">
        <f t="shared" si="1"/>
        <v>12432</v>
      </c>
      <c r="N20" s="74">
        <f t="shared" si="2"/>
        <v>12165</v>
      </c>
      <c r="O20" s="74">
        <f t="shared" si="3"/>
        <v>12099</v>
      </c>
      <c r="P20" s="74">
        <f t="shared" si="4"/>
        <v>11899</v>
      </c>
      <c r="Q20" s="74">
        <f t="shared" si="5"/>
        <v>11766</v>
      </c>
      <c r="R20" s="74">
        <f t="shared" si="6"/>
        <v>11499</v>
      </c>
      <c r="S20" s="74">
        <f t="shared" si="7"/>
        <v>11299</v>
      </c>
      <c r="T20" s="74">
        <f t="shared" si="8"/>
        <v>11100</v>
      </c>
    </row>
    <row r="21" spans="1:20" ht="18" customHeight="1" x14ac:dyDescent="0.15">
      <c r="A21" s="57" t="s">
        <v>158</v>
      </c>
      <c r="B21" s="67" t="s">
        <v>6</v>
      </c>
      <c r="C21" s="68" t="s">
        <v>0</v>
      </c>
      <c r="D21" s="69">
        <v>2</v>
      </c>
      <c r="E21" s="70" t="s">
        <v>18</v>
      </c>
      <c r="F21" s="71">
        <v>1</v>
      </c>
      <c r="G21" s="72">
        <f t="shared" si="9"/>
        <v>3</v>
      </c>
      <c r="H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669</v>
      </c>
      <c r="I21" s="246"/>
      <c r="J21" s="73">
        <f>基本・複合!M21</f>
        <v>168</v>
      </c>
      <c r="K21" s="246"/>
      <c r="L21" s="73">
        <f t="shared" si="0"/>
        <v>1214</v>
      </c>
      <c r="M21" s="74">
        <f t="shared" si="1"/>
        <v>13596</v>
      </c>
      <c r="N21" s="74">
        <f t="shared" si="2"/>
        <v>13305</v>
      </c>
      <c r="O21" s="74">
        <f t="shared" si="3"/>
        <v>13232</v>
      </c>
      <c r="P21" s="74">
        <f t="shared" si="4"/>
        <v>13014</v>
      </c>
      <c r="Q21" s="74">
        <f t="shared" si="5"/>
        <v>12868</v>
      </c>
      <c r="R21" s="74">
        <f t="shared" si="6"/>
        <v>12577</v>
      </c>
      <c r="S21" s="74">
        <f t="shared" si="7"/>
        <v>12358</v>
      </c>
      <c r="T21" s="74">
        <f t="shared" si="8"/>
        <v>12140</v>
      </c>
    </row>
    <row r="22" spans="1:20" ht="18" customHeight="1" x14ac:dyDescent="0.15">
      <c r="A22" s="57" t="s">
        <v>161</v>
      </c>
      <c r="B22" s="67" t="s">
        <v>6</v>
      </c>
      <c r="C22" s="68" t="s">
        <v>0</v>
      </c>
      <c r="D22" s="69">
        <v>2</v>
      </c>
      <c r="E22" s="70" t="s">
        <v>18</v>
      </c>
      <c r="F22" s="71">
        <v>1.5</v>
      </c>
      <c r="G22" s="72">
        <f t="shared" si="9"/>
        <v>3.5</v>
      </c>
      <c r="H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669</v>
      </c>
      <c r="I22" s="246"/>
      <c r="J22" s="73">
        <f>基本・複合!M22</f>
        <v>251</v>
      </c>
      <c r="K22" s="246"/>
      <c r="L22" s="73">
        <f t="shared" si="0"/>
        <v>1318</v>
      </c>
      <c r="M22" s="74">
        <f t="shared" si="1"/>
        <v>14761</v>
      </c>
      <c r="N22" s="74">
        <f t="shared" si="2"/>
        <v>14445</v>
      </c>
      <c r="O22" s="74">
        <f t="shared" si="3"/>
        <v>14366</v>
      </c>
      <c r="P22" s="74">
        <f t="shared" si="4"/>
        <v>14128</v>
      </c>
      <c r="Q22" s="74">
        <f t="shared" si="5"/>
        <v>13970</v>
      </c>
      <c r="R22" s="74">
        <f t="shared" si="6"/>
        <v>13654</v>
      </c>
      <c r="S22" s="74">
        <f t="shared" si="7"/>
        <v>13417</v>
      </c>
      <c r="T22" s="74">
        <f t="shared" si="8"/>
        <v>13180</v>
      </c>
    </row>
    <row r="23" spans="1:20" ht="18" customHeight="1" x14ac:dyDescent="0.15">
      <c r="A23" s="57" t="s">
        <v>165</v>
      </c>
      <c r="B23" s="67" t="s">
        <v>6</v>
      </c>
      <c r="C23" s="68" t="s">
        <v>0</v>
      </c>
      <c r="D23" s="69">
        <v>2</v>
      </c>
      <c r="E23" s="70" t="s">
        <v>18</v>
      </c>
      <c r="F23" s="71">
        <v>2</v>
      </c>
      <c r="G23" s="72">
        <f t="shared" si="9"/>
        <v>4</v>
      </c>
      <c r="H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669</v>
      </c>
      <c r="I23" s="246"/>
      <c r="J23" s="73">
        <f>基本・複合!M23</f>
        <v>334</v>
      </c>
      <c r="K23" s="246"/>
      <c r="L23" s="73">
        <f t="shared" si="0"/>
        <v>1422</v>
      </c>
      <c r="M23" s="74">
        <f t="shared" si="1"/>
        <v>15926</v>
      </c>
      <c r="N23" s="74">
        <f t="shared" si="2"/>
        <v>15585</v>
      </c>
      <c r="O23" s="74">
        <f t="shared" si="3"/>
        <v>15499</v>
      </c>
      <c r="P23" s="74">
        <f t="shared" si="4"/>
        <v>15243</v>
      </c>
      <c r="Q23" s="74">
        <f t="shared" si="5"/>
        <v>15073</v>
      </c>
      <c r="R23" s="74">
        <f t="shared" si="6"/>
        <v>14731</v>
      </c>
      <c r="S23" s="74">
        <f t="shared" si="7"/>
        <v>14475</v>
      </c>
      <c r="T23" s="74">
        <f t="shared" si="8"/>
        <v>14220</v>
      </c>
    </row>
    <row r="24" spans="1:20" ht="18" customHeight="1" x14ac:dyDescent="0.15">
      <c r="A24" s="57" t="s">
        <v>169</v>
      </c>
      <c r="B24" s="67" t="s">
        <v>6</v>
      </c>
      <c r="C24" s="68" t="s">
        <v>0</v>
      </c>
      <c r="D24" s="69">
        <v>2</v>
      </c>
      <c r="E24" s="70" t="s">
        <v>18</v>
      </c>
      <c r="F24" s="71">
        <v>2.5</v>
      </c>
      <c r="G24" s="72">
        <f t="shared" si="9"/>
        <v>4.5</v>
      </c>
      <c r="H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669</v>
      </c>
      <c r="I24" s="246"/>
      <c r="J24" s="73">
        <f>基本・複合!M24</f>
        <v>417</v>
      </c>
      <c r="K24" s="246"/>
      <c r="L24" s="73">
        <f t="shared" si="0"/>
        <v>1525</v>
      </c>
      <c r="M24" s="74">
        <f t="shared" si="1"/>
        <v>17080</v>
      </c>
      <c r="N24" s="74">
        <f t="shared" si="2"/>
        <v>16714</v>
      </c>
      <c r="O24" s="74">
        <f t="shared" si="3"/>
        <v>16622</v>
      </c>
      <c r="P24" s="74">
        <f t="shared" si="4"/>
        <v>16348</v>
      </c>
      <c r="Q24" s="74">
        <f t="shared" si="5"/>
        <v>16165</v>
      </c>
      <c r="R24" s="74">
        <f t="shared" si="6"/>
        <v>15799</v>
      </c>
      <c r="S24" s="74">
        <f t="shared" si="7"/>
        <v>15524</v>
      </c>
      <c r="T24" s="74">
        <f t="shared" si="8"/>
        <v>15250</v>
      </c>
    </row>
    <row r="25" spans="1:20" ht="18" customHeight="1" x14ac:dyDescent="0.15">
      <c r="A25" s="57" t="s">
        <v>173</v>
      </c>
      <c r="B25" s="67" t="s">
        <v>6</v>
      </c>
      <c r="C25" s="68" t="s">
        <v>0</v>
      </c>
      <c r="D25" s="69">
        <v>2.5</v>
      </c>
      <c r="E25" s="70" t="s">
        <v>18</v>
      </c>
      <c r="F25" s="71">
        <v>0.5</v>
      </c>
      <c r="G25" s="72">
        <f t="shared" si="9"/>
        <v>3</v>
      </c>
      <c r="H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754</v>
      </c>
      <c r="I25" s="246"/>
      <c r="J25" s="73">
        <f>基本・複合!M25</f>
        <v>83</v>
      </c>
      <c r="K25" s="246"/>
      <c r="L25" s="73">
        <f t="shared" si="0"/>
        <v>1235</v>
      </c>
      <c r="M25" s="74">
        <f t="shared" si="1"/>
        <v>13832</v>
      </c>
      <c r="N25" s="74">
        <f t="shared" si="2"/>
        <v>13535</v>
      </c>
      <c r="O25" s="74">
        <f t="shared" si="3"/>
        <v>13461</v>
      </c>
      <c r="P25" s="74">
        <f t="shared" si="4"/>
        <v>13239</v>
      </c>
      <c r="Q25" s="74">
        <f t="shared" si="5"/>
        <v>13091</v>
      </c>
      <c r="R25" s="74">
        <f t="shared" si="6"/>
        <v>12794</v>
      </c>
      <c r="S25" s="74">
        <f t="shared" si="7"/>
        <v>12572</v>
      </c>
      <c r="T25" s="74">
        <f t="shared" si="8"/>
        <v>12350</v>
      </c>
    </row>
    <row r="26" spans="1:20" ht="18" customHeight="1" x14ac:dyDescent="0.15">
      <c r="A26" s="57" t="s">
        <v>176</v>
      </c>
      <c r="B26" s="67" t="s">
        <v>6</v>
      </c>
      <c r="C26" s="68" t="s">
        <v>0</v>
      </c>
      <c r="D26" s="69">
        <v>2.5</v>
      </c>
      <c r="E26" s="70" t="s">
        <v>18</v>
      </c>
      <c r="F26" s="71">
        <v>1</v>
      </c>
      <c r="G26" s="72">
        <f t="shared" si="9"/>
        <v>3.5</v>
      </c>
      <c r="H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754</v>
      </c>
      <c r="I26" s="246"/>
      <c r="J26" s="73">
        <f>J25+基本・複合!$Q$2</f>
        <v>166</v>
      </c>
      <c r="K26" s="246"/>
      <c r="L26" s="73">
        <f t="shared" si="0"/>
        <v>1339</v>
      </c>
      <c r="M26" s="74">
        <f t="shared" si="1"/>
        <v>14996</v>
      </c>
      <c r="N26" s="74">
        <f t="shared" si="2"/>
        <v>14675</v>
      </c>
      <c r="O26" s="74">
        <f t="shared" si="3"/>
        <v>14595</v>
      </c>
      <c r="P26" s="74">
        <f t="shared" si="4"/>
        <v>14354</v>
      </c>
      <c r="Q26" s="74">
        <f t="shared" si="5"/>
        <v>14193</v>
      </c>
      <c r="R26" s="74">
        <f t="shared" si="6"/>
        <v>13872</v>
      </c>
      <c r="S26" s="74">
        <f t="shared" si="7"/>
        <v>13631</v>
      </c>
      <c r="T26" s="74">
        <f t="shared" si="8"/>
        <v>13390</v>
      </c>
    </row>
    <row r="27" spans="1:20" ht="18" customHeight="1" x14ac:dyDescent="0.15">
      <c r="A27" s="57" t="s">
        <v>179</v>
      </c>
      <c r="B27" s="67" t="s">
        <v>6</v>
      </c>
      <c r="C27" s="68" t="s">
        <v>0</v>
      </c>
      <c r="D27" s="69">
        <v>2.5</v>
      </c>
      <c r="E27" s="70" t="s">
        <v>18</v>
      </c>
      <c r="F27" s="71">
        <v>1.5</v>
      </c>
      <c r="G27" s="72">
        <f t="shared" si="9"/>
        <v>4</v>
      </c>
      <c r="H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754</v>
      </c>
      <c r="I27" s="246"/>
      <c r="J27" s="73">
        <f>J26+基本・複合!$Q$2</f>
        <v>249</v>
      </c>
      <c r="K27" s="246"/>
      <c r="L27" s="73">
        <f t="shared" si="0"/>
        <v>1442</v>
      </c>
      <c r="M27" s="74">
        <f t="shared" si="1"/>
        <v>16150</v>
      </c>
      <c r="N27" s="74">
        <f t="shared" si="2"/>
        <v>15804</v>
      </c>
      <c r="O27" s="74">
        <f t="shared" si="3"/>
        <v>15717</v>
      </c>
      <c r="P27" s="74">
        <f t="shared" si="4"/>
        <v>15458</v>
      </c>
      <c r="Q27" s="74">
        <f t="shared" si="5"/>
        <v>15285</v>
      </c>
      <c r="R27" s="74">
        <f t="shared" si="6"/>
        <v>14939</v>
      </c>
      <c r="S27" s="74">
        <f t="shared" si="7"/>
        <v>14679</v>
      </c>
      <c r="T27" s="74">
        <f t="shared" si="8"/>
        <v>14420</v>
      </c>
    </row>
    <row r="28" spans="1:20" ht="18" customHeight="1" x14ac:dyDescent="0.15">
      <c r="A28" s="57" t="s">
        <v>182</v>
      </c>
      <c r="B28" s="67" t="s">
        <v>6</v>
      </c>
      <c r="C28" s="68" t="s">
        <v>0</v>
      </c>
      <c r="D28" s="69">
        <v>2.5</v>
      </c>
      <c r="E28" s="70" t="s">
        <v>18</v>
      </c>
      <c r="F28" s="71">
        <v>2</v>
      </c>
      <c r="G28" s="72">
        <f t="shared" si="9"/>
        <v>4.5</v>
      </c>
      <c r="H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754</v>
      </c>
      <c r="I28" s="246"/>
      <c r="J28" s="73">
        <f>J27+基本・複合!$Q$2</f>
        <v>332</v>
      </c>
      <c r="K28" s="246"/>
      <c r="L28" s="73">
        <f t="shared" si="0"/>
        <v>1546</v>
      </c>
      <c r="M28" s="74">
        <f t="shared" si="1"/>
        <v>17315</v>
      </c>
      <c r="N28" s="74">
        <f t="shared" si="2"/>
        <v>16944</v>
      </c>
      <c r="O28" s="74">
        <f t="shared" si="3"/>
        <v>16851</v>
      </c>
      <c r="P28" s="74">
        <f t="shared" si="4"/>
        <v>16573</v>
      </c>
      <c r="Q28" s="74">
        <f t="shared" si="5"/>
        <v>16387</v>
      </c>
      <c r="R28" s="74">
        <f t="shared" si="6"/>
        <v>16016</v>
      </c>
      <c r="S28" s="74">
        <f t="shared" si="7"/>
        <v>15738</v>
      </c>
      <c r="T28" s="74">
        <f t="shared" si="8"/>
        <v>15460</v>
      </c>
    </row>
    <row r="29" spans="1:20" ht="18" customHeight="1" x14ac:dyDescent="0.15">
      <c r="A29" s="57" t="s">
        <v>185</v>
      </c>
      <c r="B29" s="67" t="s">
        <v>6</v>
      </c>
      <c r="C29" s="68" t="s">
        <v>0</v>
      </c>
      <c r="D29" s="69">
        <v>2.5</v>
      </c>
      <c r="E29" s="70" t="s">
        <v>18</v>
      </c>
      <c r="F29" s="71">
        <v>2.5</v>
      </c>
      <c r="G29" s="72">
        <f t="shared" si="9"/>
        <v>5</v>
      </c>
      <c r="H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754</v>
      </c>
      <c r="I29" s="246"/>
      <c r="J29" s="73">
        <f>J28+基本・複合!$Q$2</f>
        <v>415</v>
      </c>
      <c r="K29" s="246"/>
      <c r="L29" s="73">
        <f t="shared" si="0"/>
        <v>1650</v>
      </c>
      <c r="M29" s="74">
        <f t="shared" si="1"/>
        <v>18480</v>
      </c>
      <c r="N29" s="74">
        <f t="shared" si="2"/>
        <v>18084</v>
      </c>
      <c r="O29" s="74">
        <f t="shared" si="3"/>
        <v>17985</v>
      </c>
      <c r="P29" s="74">
        <f t="shared" si="4"/>
        <v>17688</v>
      </c>
      <c r="Q29" s="74">
        <f t="shared" si="5"/>
        <v>17490</v>
      </c>
      <c r="R29" s="74">
        <f t="shared" si="6"/>
        <v>17094</v>
      </c>
      <c r="S29" s="74">
        <f t="shared" si="7"/>
        <v>16797</v>
      </c>
      <c r="T29" s="74">
        <f t="shared" si="8"/>
        <v>16500</v>
      </c>
    </row>
    <row r="30" spans="1:20" ht="18" customHeight="1" x14ac:dyDescent="0.15">
      <c r="A30" s="57" t="s">
        <v>188</v>
      </c>
      <c r="B30" s="67" t="s">
        <v>6</v>
      </c>
      <c r="C30" s="68" t="s">
        <v>0</v>
      </c>
      <c r="D30" s="69">
        <v>3</v>
      </c>
      <c r="E30" s="70" t="s">
        <v>18</v>
      </c>
      <c r="F30" s="71">
        <v>0.5</v>
      </c>
      <c r="G30" s="72">
        <f t="shared" si="9"/>
        <v>3.5</v>
      </c>
      <c r="H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837</v>
      </c>
      <c r="I30" s="246"/>
      <c r="J30" s="73">
        <f t="shared" ref="J30:J69" si="10">J25</f>
        <v>83</v>
      </c>
      <c r="K30" s="246"/>
      <c r="L30" s="73">
        <f t="shared" si="0"/>
        <v>1360</v>
      </c>
      <c r="M30" s="74">
        <f t="shared" si="1"/>
        <v>15232</v>
      </c>
      <c r="N30" s="74">
        <f t="shared" si="2"/>
        <v>14905</v>
      </c>
      <c r="O30" s="74">
        <f t="shared" si="3"/>
        <v>14824</v>
      </c>
      <c r="P30" s="74">
        <f t="shared" si="4"/>
        <v>14579</v>
      </c>
      <c r="Q30" s="74">
        <f t="shared" si="5"/>
        <v>14416</v>
      </c>
      <c r="R30" s="74">
        <f t="shared" si="6"/>
        <v>14089</v>
      </c>
      <c r="S30" s="74">
        <f t="shared" si="7"/>
        <v>13844</v>
      </c>
      <c r="T30" s="74">
        <f t="shared" si="8"/>
        <v>13600</v>
      </c>
    </row>
    <row r="31" spans="1:20" ht="18" customHeight="1" x14ac:dyDescent="0.15">
      <c r="A31" s="57" t="s">
        <v>191</v>
      </c>
      <c r="B31" s="67" t="s">
        <v>6</v>
      </c>
      <c r="C31" s="68" t="s">
        <v>0</v>
      </c>
      <c r="D31" s="69">
        <v>3</v>
      </c>
      <c r="E31" s="70" t="s">
        <v>18</v>
      </c>
      <c r="F31" s="71">
        <v>1</v>
      </c>
      <c r="G31" s="72">
        <f t="shared" si="9"/>
        <v>4</v>
      </c>
      <c r="H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837</v>
      </c>
      <c r="I31" s="246"/>
      <c r="J31" s="73">
        <f t="shared" si="10"/>
        <v>166</v>
      </c>
      <c r="K31" s="246"/>
      <c r="L31" s="73">
        <f t="shared" si="0"/>
        <v>1464</v>
      </c>
      <c r="M31" s="74">
        <f t="shared" si="1"/>
        <v>16396</v>
      </c>
      <c r="N31" s="74">
        <f t="shared" si="2"/>
        <v>16045</v>
      </c>
      <c r="O31" s="74">
        <f t="shared" si="3"/>
        <v>15957</v>
      </c>
      <c r="P31" s="74">
        <f t="shared" si="4"/>
        <v>15694</v>
      </c>
      <c r="Q31" s="74">
        <f t="shared" si="5"/>
        <v>15518</v>
      </c>
      <c r="R31" s="74">
        <f t="shared" si="6"/>
        <v>15167</v>
      </c>
      <c r="S31" s="74">
        <f t="shared" si="7"/>
        <v>14903</v>
      </c>
      <c r="T31" s="74">
        <f t="shared" si="8"/>
        <v>14640</v>
      </c>
    </row>
    <row r="32" spans="1:20" ht="18" customHeight="1" x14ac:dyDescent="0.15">
      <c r="A32" s="57" t="s">
        <v>193</v>
      </c>
      <c r="B32" s="67" t="s">
        <v>6</v>
      </c>
      <c r="C32" s="68" t="s">
        <v>0</v>
      </c>
      <c r="D32" s="69">
        <v>3</v>
      </c>
      <c r="E32" s="70" t="s">
        <v>18</v>
      </c>
      <c r="F32" s="71">
        <v>1.5</v>
      </c>
      <c r="G32" s="72">
        <f t="shared" si="9"/>
        <v>4.5</v>
      </c>
      <c r="H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837</v>
      </c>
      <c r="I32" s="246"/>
      <c r="J32" s="73">
        <f t="shared" si="10"/>
        <v>249</v>
      </c>
      <c r="K32" s="246"/>
      <c r="L32" s="73">
        <f t="shared" si="0"/>
        <v>1567</v>
      </c>
      <c r="M32" s="74">
        <f t="shared" si="1"/>
        <v>17550</v>
      </c>
      <c r="N32" s="74">
        <f t="shared" si="2"/>
        <v>17174</v>
      </c>
      <c r="O32" s="74">
        <f t="shared" si="3"/>
        <v>17080</v>
      </c>
      <c r="P32" s="74">
        <f t="shared" si="4"/>
        <v>16798</v>
      </c>
      <c r="Q32" s="74">
        <f t="shared" si="5"/>
        <v>16610</v>
      </c>
      <c r="R32" s="74">
        <f t="shared" si="6"/>
        <v>16234</v>
      </c>
      <c r="S32" s="74">
        <f t="shared" si="7"/>
        <v>15952</v>
      </c>
      <c r="T32" s="74">
        <f t="shared" si="8"/>
        <v>15670</v>
      </c>
    </row>
    <row r="33" spans="1:20" ht="18" customHeight="1" x14ac:dyDescent="0.15">
      <c r="A33" s="57" t="s">
        <v>195</v>
      </c>
      <c r="B33" s="67" t="s">
        <v>6</v>
      </c>
      <c r="C33" s="68" t="s">
        <v>0</v>
      </c>
      <c r="D33" s="69">
        <v>3</v>
      </c>
      <c r="E33" s="70" t="s">
        <v>18</v>
      </c>
      <c r="F33" s="71">
        <v>2</v>
      </c>
      <c r="G33" s="72">
        <f t="shared" si="9"/>
        <v>5</v>
      </c>
      <c r="H33" s="73">
        <f>IF(D33=基本・単一!$F$4,基本・単一!$L$4,IF(D33=基本・単一!$F$5,基本・単一!$L$5,IF(D33=基本・単一!$F$6,基本・単一!$L$6,IF(D33=基本・単一!$F$7,基本・単一!$L$7,IF(D33=基本・単一!$F$8,基本・単一!$L$8,IF(D33=基本・単一!$F$9,基本・単一!$L$9,IF(D33=基本・単一!$F$10,基本・単一!$L$10)))))))</f>
        <v>837</v>
      </c>
      <c r="I33" s="246"/>
      <c r="J33" s="73">
        <f t="shared" si="10"/>
        <v>332</v>
      </c>
      <c r="K33" s="246"/>
      <c r="L33" s="73">
        <f t="shared" si="0"/>
        <v>1671</v>
      </c>
      <c r="M33" s="74">
        <f t="shared" si="1"/>
        <v>18715</v>
      </c>
      <c r="N33" s="74">
        <f t="shared" si="2"/>
        <v>18314</v>
      </c>
      <c r="O33" s="74">
        <f t="shared" si="3"/>
        <v>18213</v>
      </c>
      <c r="P33" s="74">
        <f t="shared" si="4"/>
        <v>17913</v>
      </c>
      <c r="Q33" s="74">
        <f t="shared" si="5"/>
        <v>17712</v>
      </c>
      <c r="R33" s="74">
        <f t="shared" si="6"/>
        <v>17311</v>
      </c>
      <c r="S33" s="74">
        <f t="shared" si="7"/>
        <v>17010</v>
      </c>
      <c r="T33" s="74">
        <f t="shared" si="8"/>
        <v>16710</v>
      </c>
    </row>
    <row r="34" spans="1:20" ht="18" customHeight="1" x14ac:dyDescent="0.15">
      <c r="A34" s="57" t="s">
        <v>197</v>
      </c>
      <c r="B34" s="67" t="s">
        <v>6</v>
      </c>
      <c r="C34" s="68" t="s">
        <v>0</v>
      </c>
      <c r="D34" s="69">
        <v>3</v>
      </c>
      <c r="E34" s="70" t="s">
        <v>18</v>
      </c>
      <c r="F34" s="71">
        <v>2.5</v>
      </c>
      <c r="G34" s="72">
        <f t="shared" si="9"/>
        <v>5.5</v>
      </c>
      <c r="H34" s="73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837</v>
      </c>
      <c r="I34" s="246"/>
      <c r="J34" s="73">
        <f t="shared" si="10"/>
        <v>415</v>
      </c>
      <c r="K34" s="246"/>
      <c r="L34" s="73">
        <f t="shared" si="0"/>
        <v>1775</v>
      </c>
      <c r="M34" s="74">
        <f t="shared" si="1"/>
        <v>19880</v>
      </c>
      <c r="N34" s="74">
        <f t="shared" si="2"/>
        <v>19454</v>
      </c>
      <c r="O34" s="74">
        <f t="shared" si="3"/>
        <v>19347</v>
      </c>
      <c r="P34" s="74">
        <f t="shared" si="4"/>
        <v>19028</v>
      </c>
      <c r="Q34" s="74">
        <f t="shared" si="5"/>
        <v>18815</v>
      </c>
      <c r="R34" s="74">
        <f t="shared" si="6"/>
        <v>18389</v>
      </c>
      <c r="S34" s="74">
        <f t="shared" si="7"/>
        <v>18069</v>
      </c>
      <c r="T34" s="74">
        <f t="shared" si="8"/>
        <v>17750</v>
      </c>
    </row>
    <row r="35" spans="1:20" ht="18" customHeight="1" x14ac:dyDescent="0.15">
      <c r="A35" s="57" t="s">
        <v>199</v>
      </c>
      <c r="B35" s="67" t="s">
        <v>6</v>
      </c>
      <c r="C35" s="68" t="s">
        <v>0</v>
      </c>
      <c r="D35" s="69">
        <v>3.5</v>
      </c>
      <c r="E35" s="70" t="s">
        <v>18</v>
      </c>
      <c r="F35" s="71">
        <v>0.5</v>
      </c>
      <c r="G35" s="72">
        <f t="shared" si="9"/>
        <v>4</v>
      </c>
      <c r="H35" s="73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921</v>
      </c>
      <c r="I35" s="246"/>
      <c r="J35" s="73">
        <f t="shared" si="10"/>
        <v>83</v>
      </c>
      <c r="K35" s="246"/>
      <c r="L35" s="73">
        <f t="shared" si="0"/>
        <v>1486</v>
      </c>
      <c r="M35" s="74">
        <f t="shared" si="1"/>
        <v>16643</v>
      </c>
      <c r="N35" s="74">
        <f t="shared" si="2"/>
        <v>16286</v>
      </c>
      <c r="O35" s="74">
        <f t="shared" si="3"/>
        <v>16197</v>
      </c>
      <c r="P35" s="74">
        <f t="shared" si="4"/>
        <v>15929</v>
      </c>
      <c r="Q35" s="74">
        <f t="shared" si="5"/>
        <v>15751</v>
      </c>
      <c r="R35" s="74">
        <f t="shared" si="6"/>
        <v>15394</v>
      </c>
      <c r="S35" s="74">
        <f t="shared" si="7"/>
        <v>15127</v>
      </c>
      <c r="T35" s="74">
        <f t="shared" si="8"/>
        <v>14860</v>
      </c>
    </row>
    <row r="36" spans="1:20" ht="18" customHeight="1" x14ac:dyDescent="0.15">
      <c r="A36" s="57" t="s">
        <v>201</v>
      </c>
      <c r="B36" s="67" t="s">
        <v>6</v>
      </c>
      <c r="C36" s="68" t="s">
        <v>0</v>
      </c>
      <c r="D36" s="69">
        <v>3.5</v>
      </c>
      <c r="E36" s="70" t="s">
        <v>18</v>
      </c>
      <c r="F36" s="71">
        <v>1</v>
      </c>
      <c r="G36" s="72">
        <f t="shared" si="9"/>
        <v>4.5</v>
      </c>
      <c r="H36" s="73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921</v>
      </c>
      <c r="I36" s="246"/>
      <c r="J36" s="73">
        <f t="shared" si="10"/>
        <v>166</v>
      </c>
      <c r="K36" s="246"/>
      <c r="L36" s="73">
        <f t="shared" ref="L36:L69" si="11">ROUND(H36*(1+$I$4),0)+ROUND(J36*(1+$K$4),0)</f>
        <v>1590</v>
      </c>
      <c r="M36" s="74">
        <f t="shared" si="1"/>
        <v>17808</v>
      </c>
      <c r="N36" s="74">
        <f t="shared" si="2"/>
        <v>17426</v>
      </c>
      <c r="O36" s="74">
        <f t="shared" si="3"/>
        <v>17331</v>
      </c>
      <c r="P36" s="74">
        <f t="shared" si="4"/>
        <v>17044</v>
      </c>
      <c r="Q36" s="74">
        <f t="shared" si="5"/>
        <v>16854</v>
      </c>
      <c r="R36" s="74">
        <f t="shared" si="6"/>
        <v>16472</v>
      </c>
      <c r="S36" s="74">
        <f t="shared" si="7"/>
        <v>16186</v>
      </c>
      <c r="T36" s="74">
        <f t="shared" si="8"/>
        <v>15900</v>
      </c>
    </row>
    <row r="37" spans="1:20" ht="18" customHeight="1" x14ac:dyDescent="0.15">
      <c r="A37" s="57" t="s">
        <v>203</v>
      </c>
      <c r="B37" s="67" t="s">
        <v>6</v>
      </c>
      <c r="C37" s="68" t="s">
        <v>0</v>
      </c>
      <c r="D37" s="69">
        <v>3.5</v>
      </c>
      <c r="E37" s="70" t="s">
        <v>18</v>
      </c>
      <c r="F37" s="71">
        <v>1.5</v>
      </c>
      <c r="G37" s="72">
        <f t="shared" si="9"/>
        <v>5</v>
      </c>
      <c r="H37" s="73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921</v>
      </c>
      <c r="I37" s="246"/>
      <c r="J37" s="73">
        <f t="shared" si="10"/>
        <v>249</v>
      </c>
      <c r="K37" s="246"/>
      <c r="L37" s="73">
        <f t="shared" si="11"/>
        <v>1693</v>
      </c>
      <c r="M37" s="74">
        <f t="shared" si="1"/>
        <v>18961</v>
      </c>
      <c r="N37" s="74">
        <f t="shared" si="2"/>
        <v>18555</v>
      </c>
      <c r="O37" s="74">
        <f t="shared" si="3"/>
        <v>18453</v>
      </c>
      <c r="P37" s="74">
        <f t="shared" si="4"/>
        <v>18148</v>
      </c>
      <c r="Q37" s="74">
        <f t="shared" si="5"/>
        <v>17945</v>
      </c>
      <c r="R37" s="74">
        <f t="shared" si="6"/>
        <v>17539</v>
      </c>
      <c r="S37" s="74">
        <f t="shared" si="7"/>
        <v>17234</v>
      </c>
      <c r="T37" s="74">
        <f t="shared" si="8"/>
        <v>16930</v>
      </c>
    </row>
    <row r="38" spans="1:20" ht="18" customHeight="1" x14ac:dyDescent="0.15">
      <c r="A38" s="57" t="s">
        <v>205</v>
      </c>
      <c r="B38" s="67" t="s">
        <v>6</v>
      </c>
      <c r="C38" s="68" t="s">
        <v>0</v>
      </c>
      <c r="D38" s="69">
        <v>3.5</v>
      </c>
      <c r="E38" s="70" t="s">
        <v>18</v>
      </c>
      <c r="F38" s="71">
        <v>2</v>
      </c>
      <c r="G38" s="72">
        <f t="shared" si="9"/>
        <v>5.5</v>
      </c>
      <c r="H38" s="73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921</v>
      </c>
      <c r="I38" s="246"/>
      <c r="J38" s="73">
        <f t="shared" si="10"/>
        <v>332</v>
      </c>
      <c r="K38" s="246"/>
      <c r="L38" s="73">
        <f t="shared" si="11"/>
        <v>1797</v>
      </c>
      <c r="M38" s="74">
        <f t="shared" si="1"/>
        <v>20126</v>
      </c>
      <c r="N38" s="74">
        <f t="shared" si="2"/>
        <v>19695</v>
      </c>
      <c r="O38" s="74">
        <f t="shared" si="3"/>
        <v>19587</v>
      </c>
      <c r="P38" s="74">
        <f t="shared" si="4"/>
        <v>19263</v>
      </c>
      <c r="Q38" s="74">
        <f t="shared" si="5"/>
        <v>19048</v>
      </c>
      <c r="R38" s="74">
        <f t="shared" si="6"/>
        <v>18616</v>
      </c>
      <c r="S38" s="74">
        <f t="shared" si="7"/>
        <v>18293</v>
      </c>
      <c r="T38" s="74">
        <f t="shared" si="8"/>
        <v>17970</v>
      </c>
    </row>
    <row r="39" spans="1:20" ht="18" customHeight="1" x14ac:dyDescent="0.15">
      <c r="A39" s="57" t="s">
        <v>207</v>
      </c>
      <c r="B39" s="67" t="s">
        <v>6</v>
      </c>
      <c r="C39" s="68" t="s">
        <v>0</v>
      </c>
      <c r="D39" s="69">
        <v>3.5</v>
      </c>
      <c r="E39" s="70" t="s">
        <v>18</v>
      </c>
      <c r="F39" s="71">
        <v>2.5</v>
      </c>
      <c r="G39" s="72">
        <f t="shared" si="9"/>
        <v>6</v>
      </c>
      <c r="H39" s="73">
        <f>IF(D39=基本・単一!$F$4,基本・単一!$L$4,IF(D39=基本・単一!$F$5,基本・単一!$L$5,IF(D39=基本・単一!$F$6,基本・単一!$L$6,IF(D39=基本・単一!$F$7,基本・単一!$L$7,IF(D39=基本・単一!$F$8,基本・単一!$L$8,IF(D39=基本・単一!$F$9,基本・単一!$L$9,IF(D39=基本・単一!$F$10,基本・単一!$L$10)))))))</f>
        <v>921</v>
      </c>
      <c r="I39" s="246"/>
      <c r="J39" s="73">
        <f t="shared" si="10"/>
        <v>415</v>
      </c>
      <c r="K39" s="246"/>
      <c r="L39" s="73">
        <f t="shared" si="11"/>
        <v>1901</v>
      </c>
      <c r="M39" s="74">
        <f t="shared" si="1"/>
        <v>21291</v>
      </c>
      <c r="N39" s="74">
        <f t="shared" si="2"/>
        <v>20834</v>
      </c>
      <c r="O39" s="74">
        <f t="shared" si="3"/>
        <v>20720</v>
      </c>
      <c r="P39" s="74">
        <f t="shared" si="4"/>
        <v>20378</v>
      </c>
      <c r="Q39" s="74">
        <f t="shared" si="5"/>
        <v>20150</v>
      </c>
      <c r="R39" s="74">
        <f t="shared" si="6"/>
        <v>19694</v>
      </c>
      <c r="S39" s="74">
        <f t="shared" si="7"/>
        <v>19352</v>
      </c>
      <c r="T39" s="74">
        <f t="shared" si="8"/>
        <v>19010</v>
      </c>
    </row>
    <row r="40" spans="1:20" ht="18" customHeight="1" x14ac:dyDescent="0.15">
      <c r="A40" s="57" t="s">
        <v>209</v>
      </c>
      <c r="B40" s="67" t="s">
        <v>6</v>
      </c>
      <c r="C40" s="68" t="s">
        <v>0</v>
      </c>
      <c r="D40" s="69">
        <v>4</v>
      </c>
      <c r="E40" s="70" t="s">
        <v>18</v>
      </c>
      <c r="F40" s="71">
        <v>0.5</v>
      </c>
      <c r="G40" s="72">
        <f t="shared" si="9"/>
        <v>4.5</v>
      </c>
      <c r="H40" s="73">
        <f>基本・単一!L11</f>
        <v>1004</v>
      </c>
      <c r="I40" s="246"/>
      <c r="J40" s="73">
        <f t="shared" si="10"/>
        <v>83</v>
      </c>
      <c r="K40" s="246"/>
      <c r="L40" s="73">
        <f t="shared" si="11"/>
        <v>1610</v>
      </c>
      <c r="M40" s="74">
        <f t="shared" si="1"/>
        <v>18032</v>
      </c>
      <c r="N40" s="74">
        <f t="shared" si="2"/>
        <v>17645</v>
      </c>
      <c r="O40" s="74">
        <f t="shared" si="3"/>
        <v>17549</v>
      </c>
      <c r="P40" s="74">
        <f t="shared" si="4"/>
        <v>17259</v>
      </c>
      <c r="Q40" s="74">
        <f t="shared" si="5"/>
        <v>17066</v>
      </c>
      <c r="R40" s="74">
        <f t="shared" si="6"/>
        <v>16679</v>
      </c>
      <c r="S40" s="74">
        <f t="shared" si="7"/>
        <v>16389</v>
      </c>
      <c r="T40" s="74">
        <f t="shared" si="8"/>
        <v>16100</v>
      </c>
    </row>
    <row r="41" spans="1:20" ht="18" customHeight="1" x14ac:dyDescent="0.15">
      <c r="A41" s="57" t="s">
        <v>212</v>
      </c>
      <c r="B41" s="67" t="s">
        <v>6</v>
      </c>
      <c r="C41" s="68" t="s">
        <v>0</v>
      </c>
      <c r="D41" s="69">
        <v>4</v>
      </c>
      <c r="E41" s="70" t="s">
        <v>18</v>
      </c>
      <c r="F41" s="71">
        <v>1</v>
      </c>
      <c r="G41" s="72">
        <f t="shared" si="9"/>
        <v>5</v>
      </c>
      <c r="H41" s="73">
        <f>H40</f>
        <v>1004</v>
      </c>
      <c r="I41" s="246"/>
      <c r="J41" s="73">
        <f t="shared" si="10"/>
        <v>166</v>
      </c>
      <c r="K41" s="246"/>
      <c r="L41" s="73">
        <f t="shared" si="11"/>
        <v>1714</v>
      </c>
      <c r="M41" s="74">
        <f t="shared" si="1"/>
        <v>19196</v>
      </c>
      <c r="N41" s="74">
        <f t="shared" si="2"/>
        <v>18785</v>
      </c>
      <c r="O41" s="74">
        <f t="shared" si="3"/>
        <v>18682</v>
      </c>
      <c r="P41" s="74">
        <f t="shared" si="4"/>
        <v>18374</v>
      </c>
      <c r="Q41" s="74">
        <f t="shared" si="5"/>
        <v>18168</v>
      </c>
      <c r="R41" s="74">
        <f t="shared" si="6"/>
        <v>17757</v>
      </c>
      <c r="S41" s="74">
        <f t="shared" si="7"/>
        <v>17448</v>
      </c>
      <c r="T41" s="74">
        <f t="shared" si="8"/>
        <v>17140</v>
      </c>
    </row>
    <row r="42" spans="1:20" ht="18" customHeight="1" x14ac:dyDescent="0.15">
      <c r="A42" s="57" t="s">
        <v>215</v>
      </c>
      <c r="B42" s="67" t="s">
        <v>6</v>
      </c>
      <c r="C42" s="68" t="s">
        <v>0</v>
      </c>
      <c r="D42" s="69">
        <v>4</v>
      </c>
      <c r="E42" s="70" t="s">
        <v>18</v>
      </c>
      <c r="F42" s="71">
        <v>1.5</v>
      </c>
      <c r="G42" s="72">
        <f t="shared" si="9"/>
        <v>5.5</v>
      </c>
      <c r="H42" s="73">
        <f>H41</f>
        <v>1004</v>
      </c>
      <c r="I42" s="246"/>
      <c r="J42" s="73">
        <f t="shared" si="10"/>
        <v>249</v>
      </c>
      <c r="K42" s="246"/>
      <c r="L42" s="73">
        <f t="shared" si="11"/>
        <v>1817</v>
      </c>
      <c r="M42" s="74">
        <f t="shared" si="1"/>
        <v>20350</v>
      </c>
      <c r="N42" s="74">
        <f t="shared" si="2"/>
        <v>19914</v>
      </c>
      <c r="O42" s="74">
        <f t="shared" si="3"/>
        <v>19805</v>
      </c>
      <c r="P42" s="74">
        <f t="shared" si="4"/>
        <v>19478</v>
      </c>
      <c r="Q42" s="74">
        <f t="shared" si="5"/>
        <v>19260</v>
      </c>
      <c r="R42" s="74">
        <f t="shared" si="6"/>
        <v>18824</v>
      </c>
      <c r="S42" s="74">
        <f t="shared" si="7"/>
        <v>18497</v>
      </c>
      <c r="T42" s="74">
        <f t="shared" si="8"/>
        <v>18170</v>
      </c>
    </row>
    <row r="43" spans="1:20" ht="18" customHeight="1" x14ac:dyDescent="0.15">
      <c r="A43" s="57" t="s">
        <v>218</v>
      </c>
      <c r="B43" s="67" t="s">
        <v>6</v>
      </c>
      <c r="C43" s="68" t="s">
        <v>0</v>
      </c>
      <c r="D43" s="69">
        <v>4</v>
      </c>
      <c r="E43" s="70" t="s">
        <v>18</v>
      </c>
      <c r="F43" s="71">
        <v>2</v>
      </c>
      <c r="G43" s="72">
        <f t="shared" si="9"/>
        <v>6</v>
      </c>
      <c r="H43" s="73">
        <f>H42</f>
        <v>1004</v>
      </c>
      <c r="I43" s="246"/>
      <c r="J43" s="73">
        <f t="shared" si="10"/>
        <v>332</v>
      </c>
      <c r="K43" s="246"/>
      <c r="L43" s="73">
        <f t="shared" si="11"/>
        <v>1921</v>
      </c>
      <c r="M43" s="74">
        <f t="shared" si="1"/>
        <v>21515</v>
      </c>
      <c r="N43" s="74">
        <f t="shared" si="2"/>
        <v>21054</v>
      </c>
      <c r="O43" s="74">
        <f t="shared" si="3"/>
        <v>20938</v>
      </c>
      <c r="P43" s="74">
        <f t="shared" si="4"/>
        <v>20593</v>
      </c>
      <c r="Q43" s="74">
        <f t="shared" si="5"/>
        <v>20362</v>
      </c>
      <c r="R43" s="74">
        <f t="shared" si="6"/>
        <v>19901</v>
      </c>
      <c r="S43" s="74">
        <f t="shared" si="7"/>
        <v>19555</v>
      </c>
      <c r="T43" s="74">
        <f t="shared" si="8"/>
        <v>19210</v>
      </c>
    </row>
    <row r="44" spans="1:20" ht="18" customHeight="1" x14ac:dyDescent="0.15">
      <c r="A44" s="57" t="s">
        <v>221</v>
      </c>
      <c r="B44" s="67" t="s">
        <v>6</v>
      </c>
      <c r="C44" s="68" t="s">
        <v>0</v>
      </c>
      <c r="D44" s="69">
        <v>4</v>
      </c>
      <c r="E44" s="70" t="s">
        <v>18</v>
      </c>
      <c r="F44" s="71">
        <v>2.5</v>
      </c>
      <c r="G44" s="72">
        <f t="shared" si="9"/>
        <v>6.5</v>
      </c>
      <c r="H44" s="73">
        <f>H43</f>
        <v>1004</v>
      </c>
      <c r="I44" s="246"/>
      <c r="J44" s="73">
        <f t="shared" si="10"/>
        <v>415</v>
      </c>
      <c r="K44" s="246"/>
      <c r="L44" s="73">
        <f t="shared" si="11"/>
        <v>2025</v>
      </c>
      <c r="M44" s="74">
        <f t="shared" si="1"/>
        <v>22680</v>
      </c>
      <c r="N44" s="74">
        <f t="shared" si="2"/>
        <v>22194</v>
      </c>
      <c r="O44" s="74">
        <f t="shared" si="3"/>
        <v>22072</v>
      </c>
      <c r="P44" s="74">
        <f t="shared" si="4"/>
        <v>21708</v>
      </c>
      <c r="Q44" s="74">
        <f t="shared" si="5"/>
        <v>21465</v>
      </c>
      <c r="R44" s="74">
        <f t="shared" si="6"/>
        <v>20979</v>
      </c>
      <c r="S44" s="74">
        <f t="shared" si="7"/>
        <v>20614</v>
      </c>
      <c r="T44" s="74">
        <f t="shared" si="8"/>
        <v>20250</v>
      </c>
    </row>
    <row r="45" spans="1:20" ht="18" customHeight="1" x14ac:dyDescent="0.15">
      <c r="A45" s="57" t="s">
        <v>224</v>
      </c>
      <c r="B45" s="67" t="s">
        <v>6</v>
      </c>
      <c r="C45" s="68" t="s">
        <v>0</v>
      </c>
      <c r="D45" s="69">
        <v>4.5</v>
      </c>
      <c r="E45" s="70" t="s">
        <v>18</v>
      </c>
      <c r="F45" s="71">
        <v>0.5</v>
      </c>
      <c r="G45" s="72">
        <f t="shared" si="9"/>
        <v>5</v>
      </c>
      <c r="H45" s="73">
        <f>基本・単一!L12</f>
        <v>1087</v>
      </c>
      <c r="I45" s="246"/>
      <c r="J45" s="73">
        <f t="shared" si="10"/>
        <v>83</v>
      </c>
      <c r="K45" s="246"/>
      <c r="L45" s="73">
        <f t="shared" si="11"/>
        <v>1735</v>
      </c>
      <c r="M45" s="74">
        <f t="shared" si="1"/>
        <v>19432</v>
      </c>
      <c r="N45" s="74">
        <f t="shared" si="2"/>
        <v>19015</v>
      </c>
      <c r="O45" s="74">
        <f t="shared" si="3"/>
        <v>18911</v>
      </c>
      <c r="P45" s="74">
        <f t="shared" si="4"/>
        <v>18599</v>
      </c>
      <c r="Q45" s="74">
        <f t="shared" si="5"/>
        <v>18391</v>
      </c>
      <c r="R45" s="74">
        <f t="shared" si="6"/>
        <v>17974</v>
      </c>
      <c r="S45" s="74">
        <f t="shared" si="7"/>
        <v>17662</v>
      </c>
      <c r="T45" s="74">
        <f t="shared" si="8"/>
        <v>17350</v>
      </c>
    </row>
    <row r="46" spans="1:20" ht="18" customHeight="1" x14ac:dyDescent="0.15">
      <c r="A46" s="57" t="s">
        <v>227</v>
      </c>
      <c r="B46" s="67" t="s">
        <v>6</v>
      </c>
      <c r="C46" s="68" t="s">
        <v>0</v>
      </c>
      <c r="D46" s="69">
        <v>4.5</v>
      </c>
      <c r="E46" s="70" t="s">
        <v>18</v>
      </c>
      <c r="F46" s="71">
        <v>1</v>
      </c>
      <c r="G46" s="72">
        <f t="shared" si="9"/>
        <v>5.5</v>
      </c>
      <c r="H46" s="73">
        <f>H45</f>
        <v>1087</v>
      </c>
      <c r="I46" s="246"/>
      <c r="J46" s="73">
        <f t="shared" si="10"/>
        <v>166</v>
      </c>
      <c r="K46" s="246"/>
      <c r="L46" s="73">
        <f t="shared" si="11"/>
        <v>1839</v>
      </c>
      <c r="M46" s="74">
        <f t="shared" si="1"/>
        <v>20596</v>
      </c>
      <c r="N46" s="74">
        <f t="shared" si="2"/>
        <v>20155</v>
      </c>
      <c r="O46" s="74">
        <f t="shared" si="3"/>
        <v>20045</v>
      </c>
      <c r="P46" s="74">
        <f t="shared" si="4"/>
        <v>19714</v>
      </c>
      <c r="Q46" s="74">
        <f t="shared" si="5"/>
        <v>19493</v>
      </c>
      <c r="R46" s="74">
        <f t="shared" si="6"/>
        <v>19052</v>
      </c>
      <c r="S46" s="74">
        <f t="shared" si="7"/>
        <v>18721</v>
      </c>
      <c r="T46" s="74">
        <f t="shared" si="8"/>
        <v>18390</v>
      </c>
    </row>
    <row r="47" spans="1:20" ht="18" customHeight="1" x14ac:dyDescent="0.15">
      <c r="A47" s="57" t="s">
        <v>231</v>
      </c>
      <c r="B47" s="67" t="s">
        <v>6</v>
      </c>
      <c r="C47" s="68" t="s">
        <v>0</v>
      </c>
      <c r="D47" s="69">
        <v>4.5</v>
      </c>
      <c r="E47" s="70" t="s">
        <v>18</v>
      </c>
      <c r="F47" s="71">
        <v>1.5</v>
      </c>
      <c r="G47" s="72">
        <f t="shared" si="9"/>
        <v>6</v>
      </c>
      <c r="H47" s="73">
        <f>H46</f>
        <v>1087</v>
      </c>
      <c r="I47" s="246"/>
      <c r="J47" s="73">
        <f t="shared" si="10"/>
        <v>249</v>
      </c>
      <c r="K47" s="246"/>
      <c r="L47" s="73">
        <f t="shared" si="11"/>
        <v>1942</v>
      </c>
      <c r="M47" s="74">
        <f t="shared" si="1"/>
        <v>21750</v>
      </c>
      <c r="N47" s="74">
        <f t="shared" si="2"/>
        <v>21284</v>
      </c>
      <c r="O47" s="74">
        <f t="shared" si="3"/>
        <v>21167</v>
      </c>
      <c r="P47" s="74">
        <f t="shared" si="4"/>
        <v>20818</v>
      </c>
      <c r="Q47" s="74">
        <f t="shared" si="5"/>
        <v>20585</v>
      </c>
      <c r="R47" s="74">
        <f t="shared" si="6"/>
        <v>20119</v>
      </c>
      <c r="S47" s="74">
        <f t="shared" si="7"/>
        <v>19769</v>
      </c>
      <c r="T47" s="74">
        <f t="shared" si="8"/>
        <v>19420</v>
      </c>
    </row>
    <row r="48" spans="1:20" ht="18" customHeight="1" x14ac:dyDescent="0.15">
      <c r="A48" s="57" t="s">
        <v>235</v>
      </c>
      <c r="B48" s="67" t="s">
        <v>6</v>
      </c>
      <c r="C48" s="68" t="s">
        <v>0</v>
      </c>
      <c r="D48" s="69">
        <v>4.5</v>
      </c>
      <c r="E48" s="70" t="s">
        <v>18</v>
      </c>
      <c r="F48" s="71">
        <v>2</v>
      </c>
      <c r="G48" s="72">
        <f t="shared" si="9"/>
        <v>6.5</v>
      </c>
      <c r="H48" s="73">
        <f>H47</f>
        <v>1087</v>
      </c>
      <c r="I48" s="246"/>
      <c r="J48" s="73">
        <f t="shared" si="10"/>
        <v>332</v>
      </c>
      <c r="K48" s="246"/>
      <c r="L48" s="73">
        <f t="shared" si="11"/>
        <v>2046</v>
      </c>
      <c r="M48" s="74">
        <f t="shared" si="1"/>
        <v>22915</v>
      </c>
      <c r="N48" s="74">
        <f t="shared" si="2"/>
        <v>22424</v>
      </c>
      <c r="O48" s="74">
        <f t="shared" si="3"/>
        <v>22301</v>
      </c>
      <c r="P48" s="74">
        <f t="shared" si="4"/>
        <v>21933</v>
      </c>
      <c r="Q48" s="74">
        <f t="shared" si="5"/>
        <v>21687</v>
      </c>
      <c r="R48" s="74">
        <f t="shared" si="6"/>
        <v>21196</v>
      </c>
      <c r="S48" s="74">
        <f t="shared" si="7"/>
        <v>20828</v>
      </c>
      <c r="T48" s="74">
        <f t="shared" si="8"/>
        <v>20460</v>
      </c>
    </row>
    <row r="49" spans="1:20" ht="18" customHeight="1" x14ac:dyDescent="0.15">
      <c r="A49" s="57" t="s">
        <v>239</v>
      </c>
      <c r="B49" s="67" t="s">
        <v>6</v>
      </c>
      <c r="C49" s="68" t="s">
        <v>0</v>
      </c>
      <c r="D49" s="69">
        <v>4.5</v>
      </c>
      <c r="E49" s="70" t="s">
        <v>18</v>
      </c>
      <c r="F49" s="71">
        <v>2.5</v>
      </c>
      <c r="G49" s="72">
        <f t="shared" si="9"/>
        <v>7</v>
      </c>
      <c r="H49" s="73">
        <f>H48</f>
        <v>1087</v>
      </c>
      <c r="I49" s="246"/>
      <c r="J49" s="73">
        <f t="shared" si="10"/>
        <v>415</v>
      </c>
      <c r="K49" s="246"/>
      <c r="L49" s="73">
        <f t="shared" si="11"/>
        <v>2150</v>
      </c>
      <c r="M49" s="74">
        <f t="shared" si="1"/>
        <v>24080</v>
      </c>
      <c r="N49" s="74">
        <f t="shared" si="2"/>
        <v>23564</v>
      </c>
      <c r="O49" s="74">
        <f t="shared" si="3"/>
        <v>23435</v>
      </c>
      <c r="P49" s="74">
        <f t="shared" si="4"/>
        <v>23048</v>
      </c>
      <c r="Q49" s="74">
        <f t="shared" si="5"/>
        <v>22790</v>
      </c>
      <c r="R49" s="74">
        <f t="shared" si="6"/>
        <v>22274</v>
      </c>
      <c r="S49" s="74">
        <f t="shared" si="7"/>
        <v>21887</v>
      </c>
      <c r="T49" s="74">
        <f t="shared" si="8"/>
        <v>21500</v>
      </c>
    </row>
    <row r="50" spans="1:20" ht="18" customHeight="1" x14ac:dyDescent="0.15">
      <c r="A50" s="57" t="s">
        <v>241</v>
      </c>
      <c r="B50" s="67" t="s">
        <v>6</v>
      </c>
      <c r="C50" s="68" t="s">
        <v>0</v>
      </c>
      <c r="D50" s="69">
        <v>5</v>
      </c>
      <c r="E50" s="70" t="s">
        <v>18</v>
      </c>
      <c r="F50" s="71">
        <v>0.5</v>
      </c>
      <c r="G50" s="72">
        <f>D50+F50</f>
        <v>5.5</v>
      </c>
      <c r="H50" s="73">
        <f>基本・単一!L13</f>
        <v>1170</v>
      </c>
      <c r="I50" s="246"/>
      <c r="J50" s="73">
        <f t="shared" si="10"/>
        <v>83</v>
      </c>
      <c r="K50" s="246"/>
      <c r="L50" s="73">
        <f t="shared" si="11"/>
        <v>1859</v>
      </c>
      <c r="M50" s="74">
        <f t="shared" si="1"/>
        <v>20820</v>
      </c>
      <c r="N50" s="74">
        <f t="shared" si="2"/>
        <v>20374</v>
      </c>
      <c r="O50" s="74">
        <f t="shared" si="3"/>
        <v>20263</v>
      </c>
      <c r="P50" s="74">
        <f t="shared" si="4"/>
        <v>19928</v>
      </c>
      <c r="Q50" s="74">
        <f t="shared" si="5"/>
        <v>19705</v>
      </c>
      <c r="R50" s="74">
        <f t="shared" si="6"/>
        <v>19259</v>
      </c>
      <c r="S50" s="74">
        <f t="shared" si="7"/>
        <v>18924</v>
      </c>
      <c r="T50" s="74">
        <f t="shared" si="8"/>
        <v>18590</v>
      </c>
    </row>
    <row r="51" spans="1:20" ht="18" customHeight="1" x14ac:dyDescent="0.15">
      <c r="A51" s="57" t="s">
        <v>243</v>
      </c>
      <c r="B51" s="67" t="s">
        <v>6</v>
      </c>
      <c r="C51" s="68" t="s">
        <v>0</v>
      </c>
      <c r="D51" s="69">
        <v>5</v>
      </c>
      <c r="E51" s="70" t="s">
        <v>18</v>
      </c>
      <c r="F51" s="71">
        <v>1</v>
      </c>
      <c r="G51" s="72">
        <f t="shared" si="9"/>
        <v>6</v>
      </c>
      <c r="H51" s="73">
        <f>H50</f>
        <v>1170</v>
      </c>
      <c r="I51" s="246"/>
      <c r="J51" s="73">
        <f t="shared" si="10"/>
        <v>166</v>
      </c>
      <c r="K51" s="246"/>
      <c r="L51" s="73">
        <f t="shared" si="11"/>
        <v>1963</v>
      </c>
      <c r="M51" s="74">
        <f t="shared" si="1"/>
        <v>21985</v>
      </c>
      <c r="N51" s="74">
        <f t="shared" si="2"/>
        <v>21514</v>
      </c>
      <c r="O51" s="74">
        <f t="shared" si="3"/>
        <v>21396</v>
      </c>
      <c r="P51" s="74">
        <f t="shared" si="4"/>
        <v>21043</v>
      </c>
      <c r="Q51" s="74">
        <f t="shared" si="5"/>
        <v>20807</v>
      </c>
      <c r="R51" s="74">
        <f t="shared" si="6"/>
        <v>20336</v>
      </c>
      <c r="S51" s="74">
        <f t="shared" si="7"/>
        <v>19983</v>
      </c>
      <c r="T51" s="74">
        <f t="shared" si="8"/>
        <v>19630</v>
      </c>
    </row>
    <row r="52" spans="1:20" ht="18" customHeight="1" x14ac:dyDescent="0.15">
      <c r="A52" s="57" t="s">
        <v>245</v>
      </c>
      <c r="B52" s="67" t="s">
        <v>6</v>
      </c>
      <c r="C52" s="68" t="s">
        <v>0</v>
      </c>
      <c r="D52" s="69">
        <v>5</v>
      </c>
      <c r="E52" s="70" t="s">
        <v>18</v>
      </c>
      <c r="F52" s="71">
        <v>1.5</v>
      </c>
      <c r="G52" s="72">
        <f t="shared" si="9"/>
        <v>6.5</v>
      </c>
      <c r="H52" s="73">
        <f>H51</f>
        <v>1170</v>
      </c>
      <c r="I52" s="246"/>
      <c r="J52" s="73">
        <f t="shared" si="10"/>
        <v>249</v>
      </c>
      <c r="K52" s="246"/>
      <c r="L52" s="73">
        <f t="shared" si="11"/>
        <v>2066</v>
      </c>
      <c r="M52" s="74">
        <f t="shared" si="1"/>
        <v>23139</v>
      </c>
      <c r="N52" s="74">
        <f t="shared" si="2"/>
        <v>22643</v>
      </c>
      <c r="O52" s="74">
        <f t="shared" si="3"/>
        <v>22519</v>
      </c>
      <c r="P52" s="74">
        <f t="shared" si="4"/>
        <v>22147</v>
      </c>
      <c r="Q52" s="74">
        <f t="shared" si="5"/>
        <v>21899</v>
      </c>
      <c r="R52" s="74">
        <f t="shared" si="6"/>
        <v>21403</v>
      </c>
      <c r="S52" s="74">
        <f t="shared" si="7"/>
        <v>21031</v>
      </c>
      <c r="T52" s="74">
        <f t="shared" si="8"/>
        <v>20660</v>
      </c>
    </row>
    <row r="53" spans="1:20" ht="18" customHeight="1" x14ac:dyDescent="0.15">
      <c r="A53" s="57" t="s">
        <v>248</v>
      </c>
      <c r="B53" s="67" t="s">
        <v>6</v>
      </c>
      <c r="C53" s="68" t="s">
        <v>0</v>
      </c>
      <c r="D53" s="69">
        <v>5</v>
      </c>
      <c r="E53" s="70" t="s">
        <v>18</v>
      </c>
      <c r="F53" s="71">
        <v>2</v>
      </c>
      <c r="G53" s="72">
        <f>D53+F53</f>
        <v>7</v>
      </c>
      <c r="H53" s="73">
        <f>H52</f>
        <v>1170</v>
      </c>
      <c r="I53" s="246"/>
      <c r="J53" s="73">
        <f t="shared" si="10"/>
        <v>332</v>
      </c>
      <c r="K53" s="246"/>
      <c r="L53" s="73">
        <f t="shared" si="11"/>
        <v>2170</v>
      </c>
      <c r="M53" s="74">
        <f t="shared" si="1"/>
        <v>24304</v>
      </c>
      <c r="N53" s="74">
        <f t="shared" si="2"/>
        <v>23783</v>
      </c>
      <c r="O53" s="74">
        <f t="shared" si="3"/>
        <v>23653</v>
      </c>
      <c r="P53" s="74">
        <f t="shared" si="4"/>
        <v>23262</v>
      </c>
      <c r="Q53" s="74">
        <f t="shared" si="5"/>
        <v>23002</v>
      </c>
      <c r="R53" s="74">
        <f t="shared" si="6"/>
        <v>22481</v>
      </c>
      <c r="S53" s="74">
        <f t="shared" si="7"/>
        <v>22090</v>
      </c>
      <c r="T53" s="74">
        <f t="shared" si="8"/>
        <v>21700</v>
      </c>
    </row>
    <row r="54" spans="1:20" ht="18" customHeight="1" x14ac:dyDescent="0.15">
      <c r="A54" s="57" t="s">
        <v>250</v>
      </c>
      <c r="B54" s="67" t="s">
        <v>6</v>
      </c>
      <c r="C54" s="68" t="s">
        <v>0</v>
      </c>
      <c r="D54" s="69">
        <v>5</v>
      </c>
      <c r="E54" s="70" t="s">
        <v>18</v>
      </c>
      <c r="F54" s="71">
        <v>2.5</v>
      </c>
      <c r="G54" s="72">
        <f>D54+F54</f>
        <v>7.5</v>
      </c>
      <c r="H54" s="73">
        <f>H53</f>
        <v>1170</v>
      </c>
      <c r="I54" s="246"/>
      <c r="J54" s="73">
        <f t="shared" si="10"/>
        <v>415</v>
      </c>
      <c r="K54" s="246"/>
      <c r="L54" s="73">
        <f t="shared" si="11"/>
        <v>2274</v>
      </c>
      <c r="M54" s="74">
        <f t="shared" si="1"/>
        <v>25468</v>
      </c>
      <c r="N54" s="74">
        <f t="shared" si="2"/>
        <v>24923</v>
      </c>
      <c r="O54" s="74">
        <f t="shared" si="3"/>
        <v>24786</v>
      </c>
      <c r="P54" s="74">
        <f t="shared" si="4"/>
        <v>24377</v>
      </c>
      <c r="Q54" s="74">
        <f t="shared" si="5"/>
        <v>24104</v>
      </c>
      <c r="R54" s="74">
        <f t="shared" si="6"/>
        <v>23558</v>
      </c>
      <c r="S54" s="74">
        <f t="shared" si="7"/>
        <v>23149</v>
      </c>
      <c r="T54" s="74">
        <f t="shared" si="8"/>
        <v>22740</v>
      </c>
    </row>
    <row r="55" spans="1:20" ht="18" customHeight="1" x14ac:dyDescent="0.15">
      <c r="A55" s="57" t="s">
        <v>252</v>
      </c>
      <c r="B55" s="67" t="s">
        <v>6</v>
      </c>
      <c r="C55" s="68" t="s">
        <v>0</v>
      </c>
      <c r="D55" s="69">
        <v>5.5</v>
      </c>
      <c r="E55" s="70" t="s">
        <v>18</v>
      </c>
      <c r="F55" s="71">
        <v>0.5</v>
      </c>
      <c r="G55" s="72">
        <f>D55+F55</f>
        <v>6</v>
      </c>
      <c r="H55" s="73">
        <f>基本・単一!L14</f>
        <v>1253</v>
      </c>
      <c r="I55" s="246"/>
      <c r="J55" s="73">
        <f t="shared" si="10"/>
        <v>83</v>
      </c>
      <c r="K55" s="246"/>
      <c r="L55" s="73">
        <f t="shared" si="11"/>
        <v>1984</v>
      </c>
      <c r="M55" s="74">
        <f t="shared" si="1"/>
        <v>22220</v>
      </c>
      <c r="N55" s="74">
        <f t="shared" si="2"/>
        <v>21744</v>
      </c>
      <c r="O55" s="74">
        <f t="shared" si="3"/>
        <v>21625</v>
      </c>
      <c r="P55" s="74">
        <f t="shared" si="4"/>
        <v>21268</v>
      </c>
      <c r="Q55" s="74">
        <f t="shared" si="5"/>
        <v>21030</v>
      </c>
      <c r="R55" s="74">
        <f t="shared" si="6"/>
        <v>20554</v>
      </c>
      <c r="S55" s="74">
        <f t="shared" si="7"/>
        <v>20197</v>
      </c>
      <c r="T55" s="74">
        <f t="shared" si="8"/>
        <v>19840</v>
      </c>
    </row>
    <row r="56" spans="1:20" ht="18" customHeight="1" x14ac:dyDescent="0.15">
      <c r="A56" s="57" t="s">
        <v>254</v>
      </c>
      <c r="B56" s="67" t="s">
        <v>6</v>
      </c>
      <c r="C56" s="68" t="s">
        <v>0</v>
      </c>
      <c r="D56" s="69">
        <v>5.5</v>
      </c>
      <c r="E56" s="70" t="s">
        <v>18</v>
      </c>
      <c r="F56" s="71">
        <v>1</v>
      </c>
      <c r="G56" s="72">
        <f>D56+F56</f>
        <v>6.5</v>
      </c>
      <c r="H56" s="73">
        <f>H55</f>
        <v>1253</v>
      </c>
      <c r="I56" s="246"/>
      <c r="J56" s="73">
        <f t="shared" si="10"/>
        <v>166</v>
      </c>
      <c r="K56" s="246"/>
      <c r="L56" s="73">
        <f t="shared" si="11"/>
        <v>2088</v>
      </c>
      <c r="M56" s="74">
        <f t="shared" si="1"/>
        <v>23385</v>
      </c>
      <c r="N56" s="74">
        <f t="shared" si="2"/>
        <v>22884</v>
      </c>
      <c r="O56" s="74">
        <f t="shared" si="3"/>
        <v>22759</v>
      </c>
      <c r="P56" s="74">
        <f t="shared" si="4"/>
        <v>22383</v>
      </c>
      <c r="Q56" s="74">
        <f t="shared" si="5"/>
        <v>22132</v>
      </c>
      <c r="R56" s="74">
        <f t="shared" si="6"/>
        <v>21631</v>
      </c>
      <c r="S56" s="74">
        <f t="shared" si="7"/>
        <v>21255</v>
      </c>
      <c r="T56" s="74">
        <f t="shared" si="8"/>
        <v>20880</v>
      </c>
    </row>
    <row r="57" spans="1:20" ht="18" customHeight="1" x14ac:dyDescent="0.15">
      <c r="A57" s="57" t="s">
        <v>256</v>
      </c>
      <c r="B57" s="67" t="s">
        <v>6</v>
      </c>
      <c r="C57" s="68" t="s">
        <v>0</v>
      </c>
      <c r="D57" s="69">
        <v>5.5</v>
      </c>
      <c r="E57" s="70" t="s">
        <v>18</v>
      </c>
      <c r="F57" s="71">
        <v>1.5</v>
      </c>
      <c r="G57" s="72">
        <f t="shared" si="9"/>
        <v>7</v>
      </c>
      <c r="H57" s="73">
        <f>H56</f>
        <v>1253</v>
      </c>
      <c r="I57" s="246"/>
      <c r="J57" s="73">
        <f t="shared" si="10"/>
        <v>249</v>
      </c>
      <c r="K57" s="246"/>
      <c r="L57" s="73">
        <f t="shared" si="11"/>
        <v>2191</v>
      </c>
      <c r="M57" s="74">
        <f t="shared" si="1"/>
        <v>24539</v>
      </c>
      <c r="N57" s="74">
        <f t="shared" si="2"/>
        <v>24013</v>
      </c>
      <c r="O57" s="74">
        <f t="shared" si="3"/>
        <v>23881</v>
      </c>
      <c r="P57" s="74">
        <f t="shared" si="4"/>
        <v>23487</v>
      </c>
      <c r="Q57" s="74">
        <f t="shared" si="5"/>
        <v>23224</v>
      </c>
      <c r="R57" s="74">
        <f t="shared" si="6"/>
        <v>22698</v>
      </c>
      <c r="S57" s="74">
        <f t="shared" si="7"/>
        <v>22304</v>
      </c>
      <c r="T57" s="74">
        <f t="shared" si="8"/>
        <v>21910</v>
      </c>
    </row>
    <row r="58" spans="1:20" ht="18" customHeight="1" x14ac:dyDescent="0.15">
      <c r="A58" s="57" t="s">
        <v>258</v>
      </c>
      <c r="B58" s="67" t="s">
        <v>6</v>
      </c>
      <c r="C58" s="68" t="s">
        <v>0</v>
      </c>
      <c r="D58" s="69">
        <v>5.5</v>
      </c>
      <c r="E58" s="70" t="s">
        <v>18</v>
      </c>
      <c r="F58" s="71">
        <v>2</v>
      </c>
      <c r="G58" s="72">
        <f t="shared" si="9"/>
        <v>7.5</v>
      </c>
      <c r="H58" s="73">
        <f>H57</f>
        <v>1253</v>
      </c>
      <c r="I58" s="246"/>
      <c r="J58" s="73">
        <f t="shared" si="10"/>
        <v>332</v>
      </c>
      <c r="K58" s="246"/>
      <c r="L58" s="73">
        <f t="shared" si="11"/>
        <v>2295</v>
      </c>
      <c r="M58" s="74">
        <f t="shared" si="1"/>
        <v>25704</v>
      </c>
      <c r="N58" s="74">
        <f t="shared" si="2"/>
        <v>25153</v>
      </c>
      <c r="O58" s="74">
        <f t="shared" si="3"/>
        <v>25015</v>
      </c>
      <c r="P58" s="74">
        <f t="shared" si="4"/>
        <v>24602</v>
      </c>
      <c r="Q58" s="74">
        <f t="shared" si="5"/>
        <v>24327</v>
      </c>
      <c r="R58" s="74">
        <f t="shared" si="6"/>
        <v>23776</v>
      </c>
      <c r="S58" s="74">
        <f t="shared" si="7"/>
        <v>23363</v>
      </c>
      <c r="T58" s="74">
        <f t="shared" si="8"/>
        <v>22950</v>
      </c>
    </row>
    <row r="59" spans="1:20" ht="18" customHeight="1" x14ac:dyDescent="0.15">
      <c r="A59" s="57" t="s">
        <v>261</v>
      </c>
      <c r="B59" s="67" t="s">
        <v>6</v>
      </c>
      <c r="C59" s="68" t="s">
        <v>0</v>
      </c>
      <c r="D59" s="69">
        <v>5.5</v>
      </c>
      <c r="E59" s="70" t="s">
        <v>18</v>
      </c>
      <c r="F59" s="71">
        <v>2.5</v>
      </c>
      <c r="G59" s="72">
        <f t="shared" si="9"/>
        <v>8</v>
      </c>
      <c r="H59" s="73">
        <f>H58</f>
        <v>1253</v>
      </c>
      <c r="I59" s="246"/>
      <c r="J59" s="73">
        <f t="shared" si="10"/>
        <v>415</v>
      </c>
      <c r="K59" s="246"/>
      <c r="L59" s="73">
        <f t="shared" si="11"/>
        <v>2399</v>
      </c>
      <c r="M59" s="74">
        <f t="shared" si="1"/>
        <v>26868</v>
      </c>
      <c r="N59" s="74">
        <f t="shared" si="2"/>
        <v>26293</v>
      </c>
      <c r="O59" s="74">
        <f t="shared" si="3"/>
        <v>26149</v>
      </c>
      <c r="P59" s="74">
        <f t="shared" si="4"/>
        <v>25717</v>
      </c>
      <c r="Q59" s="74">
        <f t="shared" si="5"/>
        <v>25429</v>
      </c>
      <c r="R59" s="74">
        <f t="shared" si="6"/>
        <v>24853</v>
      </c>
      <c r="S59" s="74">
        <f t="shared" si="7"/>
        <v>24421</v>
      </c>
      <c r="T59" s="74">
        <f t="shared" si="8"/>
        <v>23990</v>
      </c>
    </row>
    <row r="60" spans="1:20" ht="18" customHeight="1" x14ac:dyDescent="0.15">
      <c r="A60" s="57" t="s">
        <v>264</v>
      </c>
      <c r="B60" s="67" t="s">
        <v>6</v>
      </c>
      <c r="C60" s="68" t="s">
        <v>0</v>
      </c>
      <c r="D60" s="69">
        <v>6</v>
      </c>
      <c r="E60" s="70" t="s">
        <v>18</v>
      </c>
      <c r="F60" s="71">
        <v>0.5</v>
      </c>
      <c r="G60" s="72">
        <f t="shared" si="9"/>
        <v>6.5</v>
      </c>
      <c r="H60" s="73">
        <f>基本・単一!L15</f>
        <v>1336</v>
      </c>
      <c r="I60" s="246"/>
      <c r="J60" s="73">
        <f t="shared" si="10"/>
        <v>83</v>
      </c>
      <c r="K60" s="246"/>
      <c r="L60" s="73">
        <f t="shared" si="11"/>
        <v>2108</v>
      </c>
      <c r="M60" s="74">
        <f t="shared" si="1"/>
        <v>23609</v>
      </c>
      <c r="N60" s="74">
        <f t="shared" si="2"/>
        <v>23103</v>
      </c>
      <c r="O60" s="74">
        <f t="shared" si="3"/>
        <v>22977</v>
      </c>
      <c r="P60" s="74">
        <f t="shared" si="4"/>
        <v>22597</v>
      </c>
      <c r="Q60" s="74">
        <f t="shared" si="5"/>
        <v>22344</v>
      </c>
      <c r="R60" s="74">
        <f t="shared" si="6"/>
        <v>21838</v>
      </c>
      <c r="S60" s="74">
        <f t="shared" si="7"/>
        <v>21459</v>
      </c>
      <c r="T60" s="74">
        <f t="shared" si="8"/>
        <v>21080</v>
      </c>
    </row>
    <row r="61" spans="1:20" ht="18" customHeight="1" x14ac:dyDescent="0.15">
      <c r="A61" s="57" t="s">
        <v>267</v>
      </c>
      <c r="B61" s="67" t="s">
        <v>6</v>
      </c>
      <c r="C61" s="68" t="s">
        <v>0</v>
      </c>
      <c r="D61" s="69">
        <v>6</v>
      </c>
      <c r="E61" s="70" t="s">
        <v>18</v>
      </c>
      <c r="F61" s="71">
        <v>1</v>
      </c>
      <c r="G61" s="72">
        <f t="shared" si="9"/>
        <v>7</v>
      </c>
      <c r="H61" s="73">
        <f>H60</f>
        <v>1336</v>
      </c>
      <c r="I61" s="246"/>
      <c r="J61" s="73">
        <f t="shared" si="10"/>
        <v>166</v>
      </c>
      <c r="K61" s="246"/>
      <c r="L61" s="73">
        <f t="shared" si="11"/>
        <v>2212</v>
      </c>
      <c r="M61" s="74">
        <f t="shared" si="1"/>
        <v>24774</v>
      </c>
      <c r="N61" s="74">
        <f t="shared" si="2"/>
        <v>24243</v>
      </c>
      <c r="O61" s="74">
        <f t="shared" si="3"/>
        <v>24110</v>
      </c>
      <c r="P61" s="74">
        <f t="shared" si="4"/>
        <v>23712</v>
      </c>
      <c r="Q61" s="74">
        <f t="shared" si="5"/>
        <v>23447</v>
      </c>
      <c r="R61" s="74">
        <f t="shared" si="6"/>
        <v>22916</v>
      </c>
      <c r="S61" s="74">
        <f t="shared" si="7"/>
        <v>22518</v>
      </c>
      <c r="T61" s="74">
        <f t="shared" si="8"/>
        <v>22120</v>
      </c>
    </row>
    <row r="62" spans="1:20" ht="18" customHeight="1" x14ac:dyDescent="0.15">
      <c r="A62" s="57" t="s">
        <v>270</v>
      </c>
      <c r="B62" s="67" t="s">
        <v>6</v>
      </c>
      <c r="C62" s="68" t="s">
        <v>0</v>
      </c>
      <c r="D62" s="69">
        <v>6</v>
      </c>
      <c r="E62" s="70" t="s">
        <v>18</v>
      </c>
      <c r="F62" s="71">
        <v>1.5</v>
      </c>
      <c r="G62" s="72">
        <f t="shared" si="9"/>
        <v>7.5</v>
      </c>
      <c r="H62" s="73">
        <f>H61</f>
        <v>1336</v>
      </c>
      <c r="I62" s="246"/>
      <c r="J62" s="73">
        <f t="shared" si="10"/>
        <v>249</v>
      </c>
      <c r="K62" s="246"/>
      <c r="L62" s="73">
        <f t="shared" si="11"/>
        <v>2315</v>
      </c>
      <c r="M62" s="74">
        <f t="shared" si="1"/>
        <v>25928</v>
      </c>
      <c r="N62" s="74">
        <f t="shared" si="2"/>
        <v>25372</v>
      </c>
      <c r="O62" s="74">
        <f t="shared" si="3"/>
        <v>25233</v>
      </c>
      <c r="P62" s="74">
        <f t="shared" si="4"/>
        <v>24816</v>
      </c>
      <c r="Q62" s="74">
        <f t="shared" si="5"/>
        <v>24539</v>
      </c>
      <c r="R62" s="74">
        <f t="shared" si="6"/>
        <v>23983</v>
      </c>
      <c r="S62" s="74">
        <f t="shared" si="7"/>
        <v>23566</v>
      </c>
      <c r="T62" s="74">
        <f t="shared" si="8"/>
        <v>23150</v>
      </c>
    </row>
    <row r="63" spans="1:20" ht="18" customHeight="1" x14ac:dyDescent="0.15">
      <c r="A63" s="57" t="s">
        <v>273</v>
      </c>
      <c r="B63" s="67" t="s">
        <v>6</v>
      </c>
      <c r="C63" s="68" t="s">
        <v>0</v>
      </c>
      <c r="D63" s="69">
        <v>6</v>
      </c>
      <c r="E63" s="70" t="s">
        <v>18</v>
      </c>
      <c r="F63" s="71">
        <v>2</v>
      </c>
      <c r="G63" s="72">
        <f t="shared" si="9"/>
        <v>8</v>
      </c>
      <c r="H63" s="73">
        <f>H62</f>
        <v>1336</v>
      </c>
      <c r="I63" s="246"/>
      <c r="J63" s="73">
        <f t="shared" si="10"/>
        <v>332</v>
      </c>
      <c r="K63" s="246"/>
      <c r="L63" s="73">
        <f t="shared" si="11"/>
        <v>2419</v>
      </c>
      <c r="M63" s="74">
        <f t="shared" si="1"/>
        <v>27092</v>
      </c>
      <c r="N63" s="74">
        <f t="shared" si="2"/>
        <v>26512</v>
      </c>
      <c r="O63" s="74">
        <f t="shared" si="3"/>
        <v>26367</v>
      </c>
      <c r="P63" s="74">
        <f t="shared" si="4"/>
        <v>25931</v>
      </c>
      <c r="Q63" s="74">
        <f t="shared" si="5"/>
        <v>25641</v>
      </c>
      <c r="R63" s="74">
        <f t="shared" si="6"/>
        <v>25060</v>
      </c>
      <c r="S63" s="74">
        <f t="shared" si="7"/>
        <v>24625</v>
      </c>
      <c r="T63" s="74">
        <f t="shared" si="8"/>
        <v>24190</v>
      </c>
    </row>
    <row r="64" spans="1:20" ht="18" customHeight="1" x14ac:dyDescent="0.15">
      <c r="A64" s="57" t="s">
        <v>276</v>
      </c>
      <c r="B64" s="67" t="s">
        <v>6</v>
      </c>
      <c r="C64" s="68" t="s">
        <v>0</v>
      </c>
      <c r="D64" s="69">
        <v>6</v>
      </c>
      <c r="E64" s="70" t="s">
        <v>18</v>
      </c>
      <c r="F64" s="71">
        <v>2.5</v>
      </c>
      <c r="G64" s="72">
        <f t="shared" si="9"/>
        <v>8.5</v>
      </c>
      <c r="H64" s="73">
        <f>H63</f>
        <v>1336</v>
      </c>
      <c r="I64" s="246"/>
      <c r="J64" s="73">
        <f t="shared" si="10"/>
        <v>415</v>
      </c>
      <c r="K64" s="246"/>
      <c r="L64" s="73">
        <f t="shared" si="11"/>
        <v>2523</v>
      </c>
      <c r="M64" s="74">
        <f t="shared" si="1"/>
        <v>28257</v>
      </c>
      <c r="N64" s="74">
        <f t="shared" si="2"/>
        <v>27652</v>
      </c>
      <c r="O64" s="74">
        <f t="shared" si="3"/>
        <v>27500</v>
      </c>
      <c r="P64" s="74">
        <f t="shared" si="4"/>
        <v>27046</v>
      </c>
      <c r="Q64" s="74">
        <f t="shared" si="5"/>
        <v>26743</v>
      </c>
      <c r="R64" s="74">
        <f t="shared" si="6"/>
        <v>26138</v>
      </c>
      <c r="S64" s="74">
        <f t="shared" si="7"/>
        <v>25684</v>
      </c>
      <c r="T64" s="74">
        <f t="shared" si="8"/>
        <v>25230</v>
      </c>
    </row>
    <row r="65" spans="1:20" ht="18" customHeight="1" x14ac:dyDescent="0.15">
      <c r="A65" s="57" t="s">
        <v>279</v>
      </c>
      <c r="B65" s="67" t="s">
        <v>6</v>
      </c>
      <c r="C65" s="68" t="s">
        <v>0</v>
      </c>
      <c r="D65" s="69">
        <v>6.5</v>
      </c>
      <c r="E65" s="70" t="s">
        <v>18</v>
      </c>
      <c r="F65" s="71">
        <v>0.5</v>
      </c>
      <c r="G65" s="72">
        <f t="shared" si="9"/>
        <v>7</v>
      </c>
      <c r="H65" s="73">
        <f>基本・単一!L16</f>
        <v>1419</v>
      </c>
      <c r="I65" s="246"/>
      <c r="J65" s="73">
        <f t="shared" si="10"/>
        <v>83</v>
      </c>
      <c r="K65" s="246"/>
      <c r="L65" s="73">
        <f t="shared" si="11"/>
        <v>2233</v>
      </c>
      <c r="M65" s="74">
        <f t="shared" si="1"/>
        <v>25009</v>
      </c>
      <c r="N65" s="74">
        <f t="shared" si="2"/>
        <v>24473</v>
      </c>
      <c r="O65" s="74">
        <f t="shared" si="3"/>
        <v>24339</v>
      </c>
      <c r="P65" s="74">
        <f t="shared" si="4"/>
        <v>23937</v>
      </c>
      <c r="Q65" s="74">
        <f t="shared" si="5"/>
        <v>23669</v>
      </c>
      <c r="R65" s="74">
        <f t="shared" si="6"/>
        <v>23133</v>
      </c>
      <c r="S65" s="74">
        <f t="shared" si="7"/>
        <v>22731</v>
      </c>
      <c r="T65" s="74">
        <f t="shared" si="8"/>
        <v>22330</v>
      </c>
    </row>
    <row r="66" spans="1:20" ht="18" customHeight="1" x14ac:dyDescent="0.15">
      <c r="A66" s="57" t="s">
        <v>282</v>
      </c>
      <c r="B66" s="67" t="s">
        <v>6</v>
      </c>
      <c r="C66" s="68" t="s">
        <v>0</v>
      </c>
      <c r="D66" s="69">
        <v>6.5</v>
      </c>
      <c r="E66" s="70" t="s">
        <v>18</v>
      </c>
      <c r="F66" s="71">
        <v>1</v>
      </c>
      <c r="G66" s="72">
        <f t="shared" si="9"/>
        <v>7.5</v>
      </c>
      <c r="H66" s="73">
        <f>H65</f>
        <v>1419</v>
      </c>
      <c r="I66" s="246"/>
      <c r="J66" s="73">
        <f t="shared" si="10"/>
        <v>166</v>
      </c>
      <c r="K66" s="246"/>
      <c r="L66" s="73">
        <f t="shared" si="11"/>
        <v>2337</v>
      </c>
      <c r="M66" s="74">
        <f t="shared" si="1"/>
        <v>26174</v>
      </c>
      <c r="N66" s="74">
        <f t="shared" si="2"/>
        <v>25613</v>
      </c>
      <c r="O66" s="74">
        <f t="shared" si="3"/>
        <v>25473</v>
      </c>
      <c r="P66" s="74">
        <f t="shared" si="4"/>
        <v>25052</v>
      </c>
      <c r="Q66" s="74">
        <f t="shared" si="5"/>
        <v>24772</v>
      </c>
      <c r="R66" s="74">
        <f t="shared" si="6"/>
        <v>24211</v>
      </c>
      <c r="S66" s="74">
        <f t="shared" si="7"/>
        <v>23790</v>
      </c>
      <c r="T66" s="74">
        <f t="shared" si="8"/>
        <v>23370</v>
      </c>
    </row>
    <row r="67" spans="1:20" ht="18" customHeight="1" x14ac:dyDescent="0.15">
      <c r="A67" s="57" t="s">
        <v>285</v>
      </c>
      <c r="B67" s="67" t="s">
        <v>6</v>
      </c>
      <c r="C67" s="68" t="s">
        <v>0</v>
      </c>
      <c r="D67" s="69">
        <v>6.5</v>
      </c>
      <c r="E67" s="70" t="s">
        <v>18</v>
      </c>
      <c r="F67" s="71">
        <v>1.5</v>
      </c>
      <c r="G67" s="72">
        <f t="shared" si="9"/>
        <v>8</v>
      </c>
      <c r="H67" s="73">
        <f>H66</f>
        <v>1419</v>
      </c>
      <c r="I67" s="246"/>
      <c r="J67" s="73">
        <f t="shared" si="10"/>
        <v>249</v>
      </c>
      <c r="K67" s="246"/>
      <c r="L67" s="73">
        <f t="shared" si="11"/>
        <v>2440</v>
      </c>
      <c r="M67" s="74">
        <f t="shared" si="1"/>
        <v>27328</v>
      </c>
      <c r="N67" s="74">
        <f t="shared" si="2"/>
        <v>26742</v>
      </c>
      <c r="O67" s="74">
        <f t="shared" si="3"/>
        <v>26596</v>
      </c>
      <c r="P67" s="74">
        <f t="shared" si="4"/>
        <v>26156</v>
      </c>
      <c r="Q67" s="74">
        <f t="shared" si="5"/>
        <v>25864</v>
      </c>
      <c r="R67" s="74">
        <f t="shared" si="6"/>
        <v>25278</v>
      </c>
      <c r="S67" s="74">
        <f t="shared" si="7"/>
        <v>24839</v>
      </c>
      <c r="T67" s="74">
        <f t="shared" si="8"/>
        <v>24400</v>
      </c>
    </row>
    <row r="68" spans="1:20" ht="18" customHeight="1" x14ac:dyDescent="0.15">
      <c r="A68" s="57" t="s">
        <v>286</v>
      </c>
      <c r="B68" s="67" t="s">
        <v>6</v>
      </c>
      <c r="C68" s="68" t="s">
        <v>0</v>
      </c>
      <c r="D68" s="69">
        <v>6.5</v>
      </c>
      <c r="E68" s="70" t="s">
        <v>18</v>
      </c>
      <c r="F68" s="71">
        <v>2</v>
      </c>
      <c r="G68" s="72">
        <f t="shared" si="9"/>
        <v>8.5</v>
      </c>
      <c r="H68" s="73">
        <f>H67</f>
        <v>1419</v>
      </c>
      <c r="I68" s="246"/>
      <c r="J68" s="73">
        <f t="shared" si="10"/>
        <v>332</v>
      </c>
      <c r="K68" s="246"/>
      <c r="L68" s="73">
        <f t="shared" si="11"/>
        <v>2544</v>
      </c>
      <c r="M68" s="74">
        <f t="shared" si="1"/>
        <v>28492</v>
      </c>
      <c r="N68" s="74">
        <f t="shared" si="2"/>
        <v>27882</v>
      </c>
      <c r="O68" s="74">
        <f t="shared" si="3"/>
        <v>27729</v>
      </c>
      <c r="P68" s="74">
        <f t="shared" si="4"/>
        <v>27271</v>
      </c>
      <c r="Q68" s="74">
        <f t="shared" si="5"/>
        <v>26966</v>
      </c>
      <c r="R68" s="74">
        <f t="shared" si="6"/>
        <v>26355</v>
      </c>
      <c r="S68" s="74">
        <f t="shared" si="7"/>
        <v>25897</v>
      </c>
      <c r="T68" s="74">
        <f t="shared" si="8"/>
        <v>25440</v>
      </c>
    </row>
    <row r="69" spans="1:20" ht="18" customHeight="1" x14ac:dyDescent="0.15">
      <c r="A69" s="57" t="s">
        <v>287</v>
      </c>
      <c r="B69" s="67" t="s">
        <v>6</v>
      </c>
      <c r="C69" s="68" t="s">
        <v>0</v>
      </c>
      <c r="D69" s="69">
        <v>6.5</v>
      </c>
      <c r="E69" s="70" t="s">
        <v>18</v>
      </c>
      <c r="F69" s="71">
        <v>2.5</v>
      </c>
      <c r="G69" s="75">
        <f t="shared" si="9"/>
        <v>9</v>
      </c>
      <c r="H69" s="73">
        <f>H68</f>
        <v>1419</v>
      </c>
      <c r="I69" s="246"/>
      <c r="J69" s="73">
        <f t="shared" si="10"/>
        <v>415</v>
      </c>
      <c r="K69" s="246"/>
      <c r="L69" s="73">
        <f t="shared" si="11"/>
        <v>2648</v>
      </c>
      <c r="M69" s="74">
        <f t="shared" si="1"/>
        <v>29657</v>
      </c>
      <c r="N69" s="74">
        <f t="shared" si="2"/>
        <v>29022</v>
      </c>
      <c r="O69" s="74">
        <f t="shared" si="3"/>
        <v>28863</v>
      </c>
      <c r="P69" s="74">
        <f t="shared" si="4"/>
        <v>28386</v>
      </c>
      <c r="Q69" s="74">
        <f t="shared" si="5"/>
        <v>28068</v>
      </c>
      <c r="R69" s="74">
        <f t="shared" si="6"/>
        <v>27433</v>
      </c>
      <c r="S69" s="74">
        <f t="shared" si="7"/>
        <v>26956</v>
      </c>
      <c r="T69" s="74">
        <f t="shared" si="8"/>
        <v>26480</v>
      </c>
    </row>
    <row r="70" spans="1:20" ht="18" customHeight="1" x14ac:dyDescent="0.15">
      <c r="G70" s="45"/>
    </row>
    <row r="71" spans="1:20" ht="18" customHeight="1" x14ac:dyDescent="0.15">
      <c r="G71" s="45"/>
    </row>
    <row r="72" spans="1:20" ht="18" customHeight="1" x14ac:dyDescent="0.15">
      <c r="G72" s="45"/>
    </row>
    <row r="73" spans="1:20" ht="18" customHeight="1" x14ac:dyDescent="0.15">
      <c r="G73" s="45"/>
    </row>
  </sheetData>
  <sheetProtection algorithmName="SHA-512" hashValue="rQ9aY1DyDuGr3RwBn5Hb96QdZeqyJi5LnBA+Dh3Yzqk5kGEPDV6nzHD04RhvoeW1yyGMDOUskEH7CSIwuFX1lg==" saltValue="pE6F/4Tuktp32Dtw+BTRSg==" spinCount="100000" sheet="1"/>
  <mergeCells count="10">
    <mergeCell ref="K4:K69"/>
    <mergeCell ref="I4:I69"/>
    <mergeCell ref="B1:F3"/>
    <mergeCell ref="L1:L3"/>
    <mergeCell ref="M1:T1"/>
    <mergeCell ref="G1:G3"/>
    <mergeCell ref="H1:H3"/>
    <mergeCell ref="I1:I3"/>
    <mergeCell ref="J1:J3"/>
    <mergeCell ref="K1:K3"/>
  </mergeCells>
  <phoneticPr fontId="3"/>
  <printOptions horizontalCentered="1"/>
  <pageMargins left="0.19685039370078741" right="0.19685039370078741" top="0.59055118110236227" bottom="0.59055118110236227" header="0.39370078740157483" footer="0.19685039370078741"/>
  <pageSetup paperSize="9" scale="77" firstPageNumber="0" orientation="portrait" useFirstPageNumber="1" horizontalDpi="300" verticalDpi="300" r:id="rId1"/>
  <headerFooter alignWithMargins="0">
    <oddHeader>&amp;L別表&amp;C&amp;A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08"/>
  <sheetViews>
    <sheetView showWhiteSpace="0" view="pageBreakPreview" topLeftCell="B1" zoomScaleNormal="100" zoomScaleSheetLayoutView="100" workbookViewId="0">
      <selection activeCell="B1" sqref="B1:F3"/>
    </sheetView>
  </sheetViews>
  <sheetFormatPr defaultColWidth="2.625" defaultRowHeight="18" customHeight="1" outlineLevelCol="1" x14ac:dyDescent="0.15"/>
  <cols>
    <col min="1" max="1" width="21" style="43" hidden="1" customWidth="1" outlineLevel="1"/>
    <col min="2" max="2" width="8" style="43" bestFit="1" customWidth="1" collapsed="1"/>
    <col min="3" max="3" width="4.75" style="43" bestFit="1" customWidth="1"/>
    <col min="4" max="4" width="5" style="43" bestFit="1" customWidth="1"/>
    <col min="5" max="5" width="4.75" style="43" bestFit="1" customWidth="1"/>
    <col min="6" max="6" width="5.875" style="43" bestFit="1" customWidth="1"/>
    <col min="7" max="7" width="6.5" style="46" hidden="1" customWidth="1" outlineLevel="1"/>
    <col min="8" max="8" width="8.25" style="43" hidden="1" customWidth="1" outlineLevel="1"/>
    <col min="9" max="9" width="6.375" style="43" hidden="1" customWidth="1" outlineLevel="1"/>
    <col min="10" max="10" width="8.5" style="43" hidden="1" customWidth="1" outlineLevel="1"/>
    <col min="11" max="11" width="6.375" style="43" hidden="1" customWidth="1" outlineLevel="1"/>
    <col min="12" max="12" width="8.125" style="43" bestFit="1" customWidth="1" collapsed="1"/>
    <col min="13" max="20" width="8.625" style="43" customWidth="1"/>
    <col min="21" max="16384" width="2.625" style="43"/>
  </cols>
  <sheetData>
    <row r="1" spans="1:22" ht="18" customHeight="1" x14ac:dyDescent="0.15">
      <c r="A1" s="57"/>
      <c r="B1" s="247" t="s">
        <v>2</v>
      </c>
      <c r="C1" s="247"/>
      <c r="D1" s="247"/>
      <c r="E1" s="247"/>
      <c r="F1" s="247"/>
      <c r="G1" s="255" t="s">
        <v>632</v>
      </c>
      <c r="H1" s="252" t="s">
        <v>512</v>
      </c>
      <c r="I1" s="255" t="s">
        <v>8</v>
      </c>
      <c r="J1" s="252" t="s">
        <v>512</v>
      </c>
      <c r="K1" s="255" t="s">
        <v>8</v>
      </c>
      <c r="L1" s="248" t="s">
        <v>21</v>
      </c>
      <c r="M1" s="247" t="s">
        <v>9</v>
      </c>
      <c r="N1" s="247"/>
      <c r="O1" s="247"/>
      <c r="P1" s="247"/>
      <c r="Q1" s="247"/>
      <c r="R1" s="247"/>
      <c r="S1" s="247"/>
      <c r="T1" s="247"/>
      <c r="U1" s="44"/>
      <c r="V1" s="44"/>
    </row>
    <row r="2" spans="1:22" ht="18" customHeight="1" x14ac:dyDescent="0.15">
      <c r="A2" s="57"/>
      <c r="B2" s="247"/>
      <c r="C2" s="247"/>
      <c r="D2" s="247"/>
      <c r="E2" s="247"/>
      <c r="F2" s="247"/>
      <c r="G2" s="256"/>
      <c r="H2" s="253"/>
      <c r="I2" s="256"/>
      <c r="J2" s="253"/>
      <c r="K2" s="256"/>
      <c r="L2" s="248"/>
      <c r="M2" s="58" t="s">
        <v>10</v>
      </c>
      <c r="N2" s="58" t="s">
        <v>11</v>
      </c>
      <c r="O2" s="58" t="s">
        <v>12</v>
      </c>
      <c r="P2" s="58" t="s">
        <v>13</v>
      </c>
      <c r="Q2" s="58" t="s">
        <v>14</v>
      </c>
      <c r="R2" s="58" t="s">
        <v>15</v>
      </c>
      <c r="S2" s="58" t="s">
        <v>16</v>
      </c>
      <c r="T2" s="58" t="s">
        <v>17</v>
      </c>
      <c r="U2" s="44"/>
      <c r="V2" s="44"/>
    </row>
    <row r="3" spans="1:22" ht="18" customHeight="1" x14ac:dyDescent="0.15">
      <c r="A3" s="57"/>
      <c r="B3" s="247"/>
      <c r="C3" s="247"/>
      <c r="D3" s="247"/>
      <c r="E3" s="247"/>
      <c r="F3" s="247"/>
      <c r="G3" s="257"/>
      <c r="H3" s="254"/>
      <c r="I3" s="257"/>
      <c r="J3" s="254"/>
      <c r="K3" s="257"/>
      <c r="L3" s="248"/>
      <c r="M3" s="59">
        <v>11.2</v>
      </c>
      <c r="N3" s="59">
        <v>10.96</v>
      </c>
      <c r="O3" s="59">
        <v>10.9</v>
      </c>
      <c r="P3" s="59">
        <v>10.72</v>
      </c>
      <c r="Q3" s="59">
        <v>10.6</v>
      </c>
      <c r="R3" s="59">
        <v>10.36</v>
      </c>
      <c r="S3" s="59">
        <v>10.18</v>
      </c>
      <c r="T3" s="59">
        <v>10</v>
      </c>
      <c r="U3" s="44"/>
      <c r="V3" s="44"/>
    </row>
    <row r="4" spans="1:22" ht="18" customHeight="1" x14ac:dyDescent="0.15">
      <c r="A4" s="57" t="s">
        <v>80</v>
      </c>
      <c r="B4" s="67" t="s">
        <v>6</v>
      </c>
      <c r="C4" s="68" t="s">
        <v>18</v>
      </c>
      <c r="D4" s="69">
        <v>0.5</v>
      </c>
      <c r="E4" s="70" t="s">
        <v>1</v>
      </c>
      <c r="F4" s="71">
        <v>0.5</v>
      </c>
      <c r="G4" s="76">
        <f>D4+F4</f>
        <v>1</v>
      </c>
      <c r="H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I4" s="246">
        <v>0.25</v>
      </c>
      <c r="J4" s="73">
        <f>基本・複合!M4</f>
        <v>148</v>
      </c>
      <c r="K4" s="246">
        <v>0</v>
      </c>
      <c r="L4" s="73">
        <f t="shared" ref="L4:L35" si="0">ROUND(H4*(1+$I$4),0)+ROUND(J4*(1+$K$4),0)</f>
        <v>468</v>
      </c>
      <c r="M4" s="74">
        <f t="shared" ref="M4:M108" si="1">ROUNDDOWN($L4*M$3,0)</f>
        <v>5241</v>
      </c>
      <c r="N4" s="74">
        <f t="shared" ref="N4:N108" si="2">ROUNDDOWN($L4*N$3,0)</f>
        <v>5129</v>
      </c>
      <c r="O4" s="74">
        <f t="shared" ref="O4:O108" si="3">ROUNDDOWN($L4*O$3,0)</f>
        <v>5101</v>
      </c>
      <c r="P4" s="74">
        <f t="shared" ref="P4:P108" si="4">ROUNDDOWN($L4*P$3,0)</f>
        <v>5016</v>
      </c>
      <c r="Q4" s="74">
        <f t="shared" ref="Q4:Q108" si="5">ROUNDDOWN($L4*Q$3,0)</f>
        <v>4960</v>
      </c>
      <c r="R4" s="74">
        <f t="shared" ref="R4:R108" si="6">ROUNDDOWN($L4*R$3,0)</f>
        <v>4848</v>
      </c>
      <c r="S4" s="74">
        <f t="shared" ref="S4:S108" si="7">ROUNDDOWN($L4*S$3,0)</f>
        <v>4764</v>
      </c>
      <c r="T4" s="74">
        <f t="shared" ref="T4:T108" si="8">ROUNDDOWN($L4*T$3,0)</f>
        <v>4680</v>
      </c>
      <c r="U4" s="44"/>
      <c r="V4" s="44"/>
    </row>
    <row r="5" spans="1:22" ht="18" customHeight="1" x14ac:dyDescent="0.15">
      <c r="A5" s="57" t="s">
        <v>84</v>
      </c>
      <c r="B5" s="67" t="s">
        <v>6</v>
      </c>
      <c r="C5" s="68" t="s">
        <v>18</v>
      </c>
      <c r="D5" s="69">
        <v>0.5</v>
      </c>
      <c r="E5" s="70" t="s">
        <v>1</v>
      </c>
      <c r="F5" s="71">
        <v>1</v>
      </c>
      <c r="G5" s="76">
        <f t="shared" ref="G5:G68" si="9">D5+F5</f>
        <v>1.5</v>
      </c>
      <c r="H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I5" s="246"/>
      <c r="J5" s="73">
        <f>基本・複合!M5</f>
        <v>331</v>
      </c>
      <c r="K5" s="246"/>
      <c r="L5" s="73">
        <f t="shared" si="0"/>
        <v>651</v>
      </c>
      <c r="M5" s="74">
        <f t="shared" si="1"/>
        <v>7291</v>
      </c>
      <c r="N5" s="74">
        <f t="shared" si="2"/>
        <v>7134</v>
      </c>
      <c r="O5" s="74">
        <f t="shared" si="3"/>
        <v>7095</v>
      </c>
      <c r="P5" s="74">
        <f t="shared" si="4"/>
        <v>6978</v>
      </c>
      <c r="Q5" s="74">
        <f t="shared" si="5"/>
        <v>6900</v>
      </c>
      <c r="R5" s="74">
        <f t="shared" si="6"/>
        <v>6744</v>
      </c>
      <c r="S5" s="74">
        <f t="shared" si="7"/>
        <v>6627</v>
      </c>
      <c r="T5" s="74">
        <f t="shared" si="8"/>
        <v>6510</v>
      </c>
      <c r="U5" s="44"/>
      <c r="V5" s="44"/>
    </row>
    <row r="6" spans="1:22" ht="18" customHeight="1" x14ac:dyDescent="0.15">
      <c r="A6" s="57" t="s">
        <v>90</v>
      </c>
      <c r="B6" s="67" t="s">
        <v>6</v>
      </c>
      <c r="C6" s="68" t="s">
        <v>18</v>
      </c>
      <c r="D6" s="69">
        <v>0.5</v>
      </c>
      <c r="E6" s="70" t="s">
        <v>1</v>
      </c>
      <c r="F6" s="71">
        <v>1.5</v>
      </c>
      <c r="G6" s="76">
        <f t="shared" si="9"/>
        <v>2</v>
      </c>
      <c r="H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I6" s="246"/>
      <c r="J6" s="73">
        <f>基本・複合!M6</f>
        <v>413</v>
      </c>
      <c r="K6" s="246"/>
      <c r="L6" s="73">
        <f t="shared" si="0"/>
        <v>733</v>
      </c>
      <c r="M6" s="74">
        <f t="shared" si="1"/>
        <v>8209</v>
      </c>
      <c r="N6" s="74">
        <f t="shared" si="2"/>
        <v>8033</v>
      </c>
      <c r="O6" s="74">
        <f t="shared" si="3"/>
        <v>7989</v>
      </c>
      <c r="P6" s="74">
        <f t="shared" si="4"/>
        <v>7857</v>
      </c>
      <c r="Q6" s="74">
        <f t="shared" si="5"/>
        <v>7769</v>
      </c>
      <c r="R6" s="74">
        <f t="shared" si="6"/>
        <v>7593</v>
      </c>
      <c r="S6" s="74">
        <f t="shared" si="7"/>
        <v>7461</v>
      </c>
      <c r="T6" s="74">
        <f t="shared" si="8"/>
        <v>7330</v>
      </c>
      <c r="U6" s="44"/>
      <c r="V6" s="44"/>
    </row>
    <row r="7" spans="1:22" ht="18" customHeight="1" x14ac:dyDescent="0.15">
      <c r="A7" s="57" t="s">
        <v>97</v>
      </c>
      <c r="B7" s="67" t="s">
        <v>6</v>
      </c>
      <c r="C7" s="68" t="s">
        <v>18</v>
      </c>
      <c r="D7" s="69">
        <v>0.5</v>
      </c>
      <c r="E7" s="70" t="s">
        <v>1</v>
      </c>
      <c r="F7" s="71">
        <v>2</v>
      </c>
      <c r="G7" s="76">
        <f t="shared" si="9"/>
        <v>2.5</v>
      </c>
      <c r="H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I7" s="246"/>
      <c r="J7" s="73">
        <f>基本・複合!M7</f>
        <v>498</v>
      </c>
      <c r="K7" s="246"/>
      <c r="L7" s="73">
        <f t="shared" si="0"/>
        <v>818</v>
      </c>
      <c r="M7" s="74">
        <f t="shared" si="1"/>
        <v>9161</v>
      </c>
      <c r="N7" s="74">
        <f t="shared" si="2"/>
        <v>8965</v>
      </c>
      <c r="O7" s="74">
        <f t="shared" si="3"/>
        <v>8916</v>
      </c>
      <c r="P7" s="74">
        <f t="shared" si="4"/>
        <v>8768</v>
      </c>
      <c r="Q7" s="74">
        <f t="shared" si="5"/>
        <v>8670</v>
      </c>
      <c r="R7" s="74">
        <f t="shared" si="6"/>
        <v>8474</v>
      </c>
      <c r="S7" s="74">
        <f t="shared" si="7"/>
        <v>8327</v>
      </c>
      <c r="T7" s="74">
        <f t="shared" si="8"/>
        <v>8180</v>
      </c>
      <c r="U7" s="44"/>
      <c r="V7" s="44"/>
    </row>
    <row r="8" spans="1:22" ht="18" customHeight="1" x14ac:dyDescent="0.15">
      <c r="A8" s="57" t="s">
        <v>101</v>
      </c>
      <c r="B8" s="67" t="s">
        <v>6</v>
      </c>
      <c r="C8" s="68" t="s">
        <v>18</v>
      </c>
      <c r="D8" s="69">
        <v>0.5</v>
      </c>
      <c r="E8" s="70" t="s">
        <v>1</v>
      </c>
      <c r="F8" s="71">
        <v>2.5</v>
      </c>
      <c r="G8" s="76">
        <f t="shared" si="9"/>
        <v>3</v>
      </c>
      <c r="H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I8" s="246"/>
      <c r="J8" s="73">
        <f>基本・複合!M8</f>
        <v>581</v>
      </c>
      <c r="K8" s="246"/>
      <c r="L8" s="73">
        <f t="shared" si="0"/>
        <v>901</v>
      </c>
      <c r="M8" s="74">
        <f t="shared" si="1"/>
        <v>10091</v>
      </c>
      <c r="N8" s="74">
        <f t="shared" si="2"/>
        <v>9874</v>
      </c>
      <c r="O8" s="74">
        <f t="shared" si="3"/>
        <v>9820</v>
      </c>
      <c r="P8" s="74">
        <f t="shared" si="4"/>
        <v>9658</v>
      </c>
      <c r="Q8" s="74">
        <f t="shared" si="5"/>
        <v>9550</v>
      </c>
      <c r="R8" s="74">
        <f t="shared" si="6"/>
        <v>9334</v>
      </c>
      <c r="S8" s="74">
        <f t="shared" si="7"/>
        <v>9172</v>
      </c>
      <c r="T8" s="74">
        <f t="shared" si="8"/>
        <v>9010</v>
      </c>
      <c r="U8" s="44"/>
      <c r="V8" s="44"/>
    </row>
    <row r="9" spans="1:22" ht="18" customHeight="1" x14ac:dyDescent="0.15">
      <c r="A9" s="57" t="s">
        <v>105</v>
      </c>
      <c r="B9" s="67" t="s">
        <v>6</v>
      </c>
      <c r="C9" s="68" t="s">
        <v>18</v>
      </c>
      <c r="D9" s="69">
        <v>0.5</v>
      </c>
      <c r="E9" s="70" t="s">
        <v>1</v>
      </c>
      <c r="F9" s="71">
        <v>3</v>
      </c>
      <c r="G9" s="76">
        <f t="shared" si="9"/>
        <v>3.5</v>
      </c>
      <c r="H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256</v>
      </c>
      <c r="I9" s="246"/>
      <c r="J9" s="73">
        <f>基本・複合!M9</f>
        <v>664</v>
      </c>
      <c r="K9" s="246"/>
      <c r="L9" s="73">
        <f t="shared" si="0"/>
        <v>984</v>
      </c>
      <c r="M9" s="74">
        <f t="shared" si="1"/>
        <v>11020</v>
      </c>
      <c r="N9" s="74">
        <f t="shared" si="2"/>
        <v>10784</v>
      </c>
      <c r="O9" s="74">
        <f t="shared" si="3"/>
        <v>10725</v>
      </c>
      <c r="P9" s="74">
        <f t="shared" si="4"/>
        <v>10548</v>
      </c>
      <c r="Q9" s="74">
        <f t="shared" si="5"/>
        <v>10430</v>
      </c>
      <c r="R9" s="74">
        <f t="shared" si="6"/>
        <v>10194</v>
      </c>
      <c r="S9" s="74">
        <f t="shared" si="7"/>
        <v>10017</v>
      </c>
      <c r="T9" s="74">
        <f t="shared" si="8"/>
        <v>9840</v>
      </c>
      <c r="U9" s="44"/>
      <c r="V9" s="44"/>
    </row>
    <row r="10" spans="1:22" ht="18" customHeight="1" x14ac:dyDescent="0.15">
      <c r="A10" s="57" t="s">
        <v>111</v>
      </c>
      <c r="B10" s="67" t="s">
        <v>6</v>
      </c>
      <c r="C10" s="68" t="s">
        <v>18</v>
      </c>
      <c r="D10" s="69">
        <v>0.5</v>
      </c>
      <c r="E10" s="70" t="s">
        <v>1</v>
      </c>
      <c r="F10" s="71">
        <v>3.5</v>
      </c>
      <c r="G10" s="76">
        <f t="shared" si="9"/>
        <v>4</v>
      </c>
      <c r="H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256</v>
      </c>
      <c r="I10" s="246"/>
      <c r="J10" s="73">
        <f>J9+基本・複合!$Q$2</f>
        <v>747</v>
      </c>
      <c r="K10" s="246"/>
      <c r="L10" s="73">
        <f t="shared" si="0"/>
        <v>1067</v>
      </c>
      <c r="M10" s="74">
        <f t="shared" si="1"/>
        <v>11950</v>
      </c>
      <c r="N10" s="74">
        <f t="shared" si="2"/>
        <v>11694</v>
      </c>
      <c r="O10" s="74">
        <f t="shared" si="3"/>
        <v>11630</v>
      </c>
      <c r="P10" s="74">
        <f t="shared" si="4"/>
        <v>11438</v>
      </c>
      <c r="Q10" s="74">
        <f t="shared" si="5"/>
        <v>11310</v>
      </c>
      <c r="R10" s="74">
        <f t="shared" si="6"/>
        <v>11054</v>
      </c>
      <c r="S10" s="74">
        <f t="shared" si="7"/>
        <v>10862</v>
      </c>
      <c r="T10" s="74">
        <f t="shared" si="8"/>
        <v>10670</v>
      </c>
      <c r="U10" s="44"/>
      <c r="V10" s="44"/>
    </row>
    <row r="11" spans="1:22" ht="18" customHeight="1" x14ac:dyDescent="0.15">
      <c r="A11" s="57" t="s">
        <v>117</v>
      </c>
      <c r="B11" s="67" t="s">
        <v>6</v>
      </c>
      <c r="C11" s="68" t="s">
        <v>18</v>
      </c>
      <c r="D11" s="69">
        <v>0.5</v>
      </c>
      <c r="E11" s="70" t="s">
        <v>1</v>
      </c>
      <c r="F11" s="71">
        <v>4</v>
      </c>
      <c r="G11" s="76">
        <f t="shared" si="9"/>
        <v>4.5</v>
      </c>
      <c r="H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256</v>
      </c>
      <c r="I11" s="246"/>
      <c r="J11" s="73">
        <f>J10+基本・複合!$Q$2</f>
        <v>830</v>
      </c>
      <c r="K11" s="246"/>
      <c r="L11" s="73">
        <f t="shared" si="0"/>
        <v>1150</v>
      </c>
      <c r="M11" s="74">
        <f t="shared" si="1"/>
        <v>12880</v>
      </c>
      <c r="N11" s="74">
        <f t="shared" si="2"/>
        <v>12604</v>
      </c>
      <c r="O11" s="74">
        <f t="shared" si="3"/>
        <v>12535</v>
      </c>
      <c r="P11" s="74">
        <f t="shared" si="4"/>
        <v>12328</v>
      </c>
      <c r="Q11" s="74">
        <f t="shared" si="5"/>
        <v>12190</v>
      </c>
      <c r="R11" s="74">
        <f t="shared" si="6"/>
        <v>11914</v>
      </c>
      <c r="S11" s="74">
        <f t="shared" si="7"/>
        <v>11707</v>
      </c>
      <c r="T11" s="74">
        <f t="shared" si="8"/>
        <v>11500</v>
      </c>
      <c r="U11" s="44"/>
      <c r="V11" s="44"/>
    </row>
    <row r="12" spans="1:22" ht="18" customHeight="1" x14ac:dyDescent="0.15">
      <c r="A12" s="57" t="s">
        <v>123</v>
      </c>
      <c r="B12" s="67" t="s">
        <v>6</v>
      </c>
      <c r="C12" s="68" t="s">
        <v>18</v>
      </c>
      <c r="D12" s="69">
        <v>0.5</v>
      </c>
      <c r="E12" s="70" t="s">
        <v>1</v>
      </c>
      <c r="F12" s="71">
        <v>4.5</v>
      </c>
      <c r="G12" s="76">
        <f t="shared" si="9"/>
        <v>5</v>
      </c>
      <c r="H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256</v>
      </c>
      <c r="I12" s="246"/>
      <c r="J12" s="73">
        <f>J11+基本・複合!$Q$2</f>
        <v>913</v>
      </c>
      <c r="K12" s="246"/>
      <c r="L12" s="73">
        <f t="shared" si="0"/>
        <v>1233</v>
      </c>
      <c r="M12" s="74">
        <f t="shared" si="1"/>
        <v>13809</v>
      </c>
      <c r="N12" s="74">
        <f t="shared" si="2"/>
        <v>13513</v>
      </c>
      <c r="O12" s="74">
        <f t="shared" si="3"/>
        <v>13439</v>
      </c>
      <c r="P12" s="74">
        <f t="shared" si="4"/>
        <v>13217</v>
      </c>
      <c r="Q12" s="74">
        <f t="shared" si="5"/>
        <v>13069</v>
      </c>
      <c r="R12" s="74">
        <f t="shared" si="6"/>
        <v>12773</v>
      </c>
      <c r="S12" s="74">
        <f t="shared" si="7"/>
        <v>12551</v>
      </c>
      <c r="T12" s="74">
        <f t="shared" si="8"/>
        <v>12330</v>
      </c>
      <c r="U12" s="44"/>
      <c r="V12" s="44"/>
    </row>
    <row r="13" spans="1:22" ht="18" customHeight="1" x14ac:dyDescent="0.15">
      <c r="A13" s="57" t="s">
        <v>127</v>
      </c>
      <c r="B13" s="67" t="s">
        <v>6</v>
      </c>
      <c r="C13" s="68" t="s">
        <v>18</v>
      </c>
      <c r="D13" s="69">
        <v>0.5</v>
      </c>
      <c r="E13" s="70" t="s">
        <v>1</v>
      </c>
      <c r="F13" s="71">
        <v>5</v>
      </c>
      <c r="G13" s="76">
        <f t="shared" si="9"/>
        <v>5.5</v>
      </c>
      <c r="H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256</v>
      </c>
      <c r="I13" s="246"/>
      <c r="J13" s="73">
        <f>J12+基本・複合!$Q$2</f>
        <v>996</v>
      </c>
      <c r="K13" s="246"/>
      <c r="L13" s="73">
        <f t="shared" si="0"/>
        <v>1316</v>
      </c>
      <c r="M13" s="74">
        <f t="shared" si="1"/>
        <v>14739</v>
      </c>
      <c r="N13" s="74">
        <f t="shared" si="2"/>
        <v>14423</v>
      </c>
      <c r="O13" s="74">
        <f t="shared" si="3"/>
        <v>14344</v>
      </c>
      <c r="P13" s="74">
        <f t="shared" si="4"/>
        <v>14107</v>
      </c>
      <c r="Q13" s="74">
        <f t="shared" si="5"/>
        <v>13949</v>
      </c>
      <c r="R13" s="74">
        <f t="shared" si="6"/>
        <v>13633</v>
      </c>
      <c r="S13" s="74">
        <f t="shared" si="7"/>
        <v>13396</v>
      </c>
      <c r="T13" s="74">
        <f t="shared" si="8"/>
        <v>13160</v>
      </c>
      <c r="U13" s="44"/>
      <c r="V13" s="44"/>
    </row>
    <row r="14" spans="1:22" ht="18" customHeight="1" x14ac:dyDescent="0.15">
      <c r="A14" s="57" t="s">
        <v>138</v>
      </c>
      <c r="B14" s="67" t="s">
        <v>6</v>
      </c>
      <c r="C14" s="68" t="s">
        <v>18</v>
      </c>
      <c r="D14" s="69">
        <v>0.5</v>
      </c>
      <c r="E14" s="70" t="s">
        <v>1</v>
      </c>
      <c r="F14" s="71">
        <v>5.5</v>
      </c>
      <c r="G14" s="76">
        <f t="shared" si="9"/>
        <v>6</v>
      </c>
      <c r="H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256</v>
      </c>
      <c r="I14" s="246"/>
      <c r="J14" s="73">
        <f>J13+基本・複合!$Q$2</f>
        <v>1079</v>
      </c>
      <c r="K14" s="246"/>
      <c r="L14" s="73">
        <f t="shared" si="0"/>
        <v>1399</v>
      </c>
      <c r="M14" s="74">
        <f t="shared" si="1"/>
        <v>15668</v>
      </c>
      <c r="N14" s="74">
        <f t="shared" si="2"/>
        <v>15333</v>
      </c>
      <c r="O14" s="74">
        <f t="shared" si="3"/>
        <v>15249</v>
      </c>
      <c r="P14" s="74">
        <f t="shared" si="4"/>
        <v>14997</v>
      </c>
      <c r="Q14" s="74">
        <f t="shared" si="5"/>
        <v>14829</v>
      </c>
      <c r="R14" s="74">
        <f t="shared" si="6"/>
        <v>14493</v>
      </c>
      <c r="S14" s="74">
        <f t="shared" si="7"/>
        <v>14241</v>
      </c>
      <c r="T14" s="74">
        <f t="shared" si="8"/>
        <v>13990</v>
      </c>
      <c r="U14" s="44"/>
      <c r="V14" s="44"/>
    </row>
    <row r="15" spans="1:22" ht="18" customHeight="1" x14ac:dyDescent="0.15">
      <c r="A15" s="57" t="s">
        <v>141</v>
      </c>
      <c r="B15" s="67" t="s">
        <v>6</v>
      </c>
      <c r="C15" s="68" t="s">
        <v>18</v>
      </c>
      <c r="D15" s="69">
        <v>0.5</v>
      </c>
      <c r="E15" s="70" t="s">
        <v>1</v>
      </c>
      <c r="F15" s="71">
        <v>6</v>
      </c>
      <c r="G15" s="76">
        <f t="shared" si="9"/>
        <v>6.5</v>
      </c>
      <c r="H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256</v>
      </c>
      <c r="I15" s="246"/>
      <c r="J15" s="73">
        <f>J14+基本・複合!$Q$2</f>
        <v>1162</v>
      </c>
      <c r="K15" s="246"/>
      <c r="L15" s="73">
        <f t="shared" si="0"/>
        <v>1482</v>
      </c>
      <c r="M15" s="74">
        <f t="shared" si="1"/>
        <v>16598</v>
      </c>
      <c r="N15" s="74">
        <f t="shared" si="2"/>
        <v>16242</v>
      </c>
      <c r="O15" s="74">
        <f t="shared" si="3"/>
        <v>16153</v>
      </c>
      <c r="P15" s="74">
        <f t="shared" si="4"/>
        <v>15887</v>
      </c>
      <c r="Q15" s="74">
        <f t="shared" si="5"/>
        <v>15709</v>
      </c>
      <c r="R15" s="74">
        <f t="shared" si="6"/>
        <v>15353</v>
      </c>
      <c r="S15" s="74">
        <f t="shared" si="7"/>
        <v>15086</v>
      </c>
      <c r="T15" s="74">
        <f t="shared" si="8"/>
        <v>14820</v>
      </c>
      <c r="U15" s="44"/>
      <c r="V15" s="44"/>
    </row>
    <row r="16" spans="1:22" ht="18" customHeight="1" x14ac:dyDescent="0.15">
      <c r="A16" s="57" t="s">
        <v>144</v>
      </c>
      <c r="B16" s="67" t="s">
        <v>6</v>
      </c>
      <c r="C16" s="68" t="s">
        <v>18</v>
      </c>
      <c r="D16" s="69">
        <v>0.5</v>
      </c>
      <c r="E16" s="70" t="s">
        <v>1</v>
      </c>
      <c r="F16" s="71">
        <v>6.5</v>
      </c>
      <c r="G16" s="76">
        <f t="shared" si="9"/>
        <v>7</v>
      </c>
      <c r="H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256</v>
      </c>
      <c r="I16" s="246"/>
      <c r="J16" s="73">
        <f>J15+基本・複合!$Q$2</f>
        <v>1245</v>
      </c>
      <c r="K16" s="246"/>
      <c r="L16" s="73">
        <f t="shared" si="0"/>
        <v>1565</v>
      </c>
      <c r="M16" s="74">
        <f t="shared" si="1"/>
        <v>17528</v>
      </c>
      <c r="N16" s="74">
        <f t="shared" si="2"/>
        <v>17152</v>
      </c>
      <c r="O16" s="74">
        <f t="shared" si="3"/>
        <v>17058</v>
      </c>
      <c r="P16" s="74">
        <f t="shared" si="4"/>
        <v>16776</v>
      </c>
      <c r="Q16" s="74">
        <f t="shared" si="5"/>
        <v>16589</v>
      </c>
      <c r="R16" s="74">
        <f t="shared" si="6"/>
        <v>16213</v>
      </c>
      <c r="S16" s="74">
        <f t="shared" si="7"/>
        <v>15931</v>
      </c>
      <c r="T16" s="74">
        <f t="shared" si="8"/>
        <v>15650</v>
      </c>
      <c r="U16" s="44"/>
      <c r="V16" s="44"/>
    </row>
    <row r="17" spans="1:22" ht="18" customHeight="1" x14ac:dyDescent="0.15">
      <c r="A17" s="57" t="s">
        <v>147</v>
      </c>
      <c r="B17" s="67" t="s">
        <v>6</v>
      </c>
      <c r="C17" s="68" t="s">
        <v>18</v>
      </c>
      <c r="D17" s="69">
        <v>0.5</v>
      </c>
      <c r="E17" s="70" t="s">
        <v>1</v>
      </c>
      <c r="F17" s="71">
        <v>7</v>
      </c>
      <c r="G17" s="76">
        <f t="shared" si="9"/>
        <v>7.5</v>
      </c>
      <c r="H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256</v>
      </c>
      <c r="I17" s="246"/>
      <c r="J17" s="73">
        <f>J16+基本・複合!$Q$2</f>
        <v>1328</v>
      </c>
      <c r="K17" s="246"/>
      <c r="L17" s="73">
        <f t="shared" si="0"/>
        <v>1648</v>
      </c>
      <c r="M17" s="74">
        <f t="shared" si="1"/>
        <v>18457</v>
      </c>
      <c r="N17" s="74">
        <f t="shared" si="2"/>
        <v>18062</v>
      </c>
      <c r="O17" s="74">
        <f t="shared" si="3"/>
        <v>17963</v>
      </c>
      <c r="P17" s="74">
        <f t="shared" si="4"/>
        <v>17666</v>
      </c>
      <c r="Q17" s="74">
        <f t="shared" si="5"/>
        <v>17468</v>
      </c>
      <c r="R17" s="74">
        <f t="shared" si="6"/>
        <v>17073</v>
      </c>
      <c r="S17" s="74">
        <f t="shared" si="7"/>
        <v>16776</v>
      </c>
      <c r="T17" s="74">
        <f t="shared" si="8"/>
        <v>16480</v>
      </c>
      <c r="U17" s="44"/>
      <c r="V17" s="44"/>
    </row>
    <row r="18" spans="1:22" ht="18" customHeight="1" x14ac:dyDescent="0.15">
      <c r="A18" s="57" t="s">
        <v>150</v>
      </c>
      <c r="B18" s="67" t="s">
        <v>6</v>
      </c>
      <c r="C18" s="68" t="s">
        <v>18</v>
      </c>
      <c r="D18" s="69">
        <v>0.5</v>
      </c>
      <c r="E18" s="70" t="s">
        <v>1</v>
      </c>
      <c r="F18" s="71">
        <v>7.5</v>
      </c>
      <c r="G18" s="76">
        <f t="shared" si="9"/>
        <v>8</v>
      </c>
      <c r="H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256</v>
      </c>
      <c r="I18" s="246"/>
      <c r="J18" s="73">
        <f>J17+基本・複合!$Q$2</f>
        <v>1411</v>
      </c>
      <c r="K18" s="246"/>
      <c r="L18" s="73">
        <f t="shared" si="0"/>
        <v>1731</v>
      </c>
      <c r="M18" s="74">
        <f t="shared" si="1"/>
        <v>19387</v>
      </c>
      <c r="N18" s="74">
        <f t="shared" si="2"/>
        <v>18971</v>
      </c>
      <c r="O18" s="74">
        <f t="shared" si="3"/>
        <v>18867</v>
      </c>
      <c r="P18" s="74">
        <f t="shared" si="4"/>
        <v>18556</v>
      </c>
      <c r="Q18" s="74">
        <f t="shared" si="5"/>
        <v>18348</v>
      </c>
      <c r="R18" s="74">
        <f t="shared" si="6"/>
        <v>17933</v>
      </c>
      <c r="S18" s="74">
        <f t="shared" si="7"/>
        <v>17621</v>
      </c>
      <c r="T18" s="74">
        <f t="shared" si="8"/>
        <v>17310</v>
      </c>
      <c r="U18" s="44"/>
      <c r="V18" s="44"/>
    </row>
    <row r="19" spans="1:22" ht="18" customHeight="1" x14ac:dyDescent="0.15">
      <c r="A19" s="57" t="s">
        <v>153</v>
      </c>
      <c r="B19" s="67" t="s">
        <v>6</v>
      </c>
      <c r="C19" s="68" t="s">
        <v>18</v>
      </c>
      <c r="D19" s="69">
        <v>0.5</v>
      </c>
      <c r="E19" s="70" t="s">
        <v>1</v>
      </c>
      <c r="F19" s="71">
        <v>8</v>
      </c>
      <c r="G19" s="76">
        <f t="shared" si="9"/>
        <v>8.5</v>
      </c>
      <c r="H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256</v>
      </c>
      <c r="I19" s="246"/>
      <c r="J19" s="73">
        <f>J18+基本・複合!$Q$2</f>
        <v>1494</v>
      </c>
      <c r="K19" s="246"/>
      <c r="L19" s="73">
        <f t="shared" si="0"/>
        <v>1814</v>
      </c>
      <c r="M19" s="74">
        <f t="shared" si="1"/>
        <v>20316</v>
      </c>
      <c r="N19" s="74">
        <f t="shared" si="2"/>
        <v>19881</v>
      </c>
      <c r="O19" s="74">
        <f t="shared" si="3"/>
        <v>19772</v>
      </c>
      <c r="P19" s="74">
        <f t="shared" si="4"/>
        <v>19446</v>
      </c>
      <c r="Q19" s="74">
        <f t="shared" si="5"/>
        <v>19228</v>
      </c>
      <c r="R19" s="74">
        <f t="shared" si="6"/>
        <v>18793</v>
      </c>
      <c r="S19" s="74">
        <f t="shared" si="7"/>
        <v>18466</v>
      </c>
      <c r="T19" s="74">
        <f t="shared" si="8"/>
        <v>18140</v>
      </c>
      <c r="U19" s="44"/>
      <c r="V19" s="44"/>
    </row>
    <row r="20" spans="1:22" ht="18" customHeight="1" x14ac:dyDescent="0.15">
      <c r="A20" s="57" t="s">
        <v>156</v>
      </c>
      <c r="B20" s="67" t="s">
        <v>6</v>
      </c>
      <c r="C20" s="68" t="s">
        <v>18</v>
      </c>
      <c r="D20" s="69">
        <v>0.5</v>
      </c>
      <c r="E20" s="70" t="s">
        <v>1</v>
      </c>
      <c r="F20" s="71">
        <v>8.5</v>
      </c>
      <c r="G20" s="76">
        <f t="shared" si="9"/>
        <v>9</v>
      </c>
      <c r="H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256</v>
      </c>
      <c r="I20" s="246"/>
      <c r="J20" s="73">
        <f>J19+基本・複合!$Q$2</f>
        <v>1577</v>
      </c>
      <c r="K20" s="246"/>
      <c r="L20" s="73">
        <f t="shared" si="0"/>
        <v>1897</v>
      </c>
      <c r="M20" s="74">
        <f t="shared" si="1"/>
        <v>21246</v>
      </c>
      <c r="N20" s="74">
        <f t="shared" si="2"/>
        <v>20791</v>
      </c>
      <c r="O20" s="74">
        <f t="shared" si="3"/>
        <v>20677</v>
      </c>
      <c r="P20" s="74">
        <f t="shared" si="4"/>
        <v>20335</v>
      </c>
      <c r="Q20" s="74">
        <f t="shared" si="5"/>
        <v>20108</v>
      </c>
      <c r="R20" s="74">
        <f t="shared" si="6"/>
        <v>19652</v>
      </c>
      <c r="S20" s="74">
        <f t="shared" si="7"/>
        <v>19311</v>
      </c>
      <c r="T20" s="74">
        <f t="shared" si="8"/>
        <v>18970</v>
      </c>
      <c r="U20" s="44"/>
      <c r="V20" s="44"/>
    </row>
    <row r="21" spans="1:22" ht="18" customHeight="1" x14ac:dyDescent="0.15">
      <c r="A21" s="57" t="s">
        <v>159</v>
      </c>
      <c r="B21" s="67" t="s">
        <v>6</v>
      </c>
      <c r="C21" s="68" t="s">
        <v>18</v>
      </c>
      <c r="D21" s="69">
        <v>0.5</v>
      </c>
      <c r="E21" s="70" t="s">
        <v>1</v>
      </c>
      <c r="F21" s="71">
        <v>9</v>
      </c>
      <c r="G21" s="76">
        <f t="shared" si="9"/>
        <v>9.5</v>
      </c>
      <c r="H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256</v>
      </c>
      <c r="I21" s="246"/>
      <c r="J21" s="73">
        <f>J20+基本・複合!$Q$2</f>
        <v>1660</v>
      </c>
      <c r="K21" s="246"/>
      <c r="L21" s="73">
        <f t="shared" si="0"/>
        <v>1980</v>
      </c>
      <c r="M21" s="74">
        <f t="shared" si="1"/>
        <v>22176</v>
      </c>
      <c r="N21" s="74">
        <f t="shared" si="2"/>
        <v>21700</v>
      </c>
      <c r="O21" s="74">
        <f t="shared" si="3"/>
        <v>21582</v>
      </c>
      <c r="P21" s="74">
        <f t="shared" si="4"/>
        <v>21225</v>
      </c>
      <c r="Q21" s="74">
        <f t="shared" si="5"/>
        <v>20988</v>
      </c>
      <c r="R21" s="74">
        <f t="shared" si="6"/>
        <v>20512</v>
      </c>
      <c r="S21" s="74">
        <f t="shared" si="7"/>
        <v>20156</v>
      </c>
      <c r="T21" s="74">
        <f t="shared" si="8"/>
        <v>19800</v>
      </c>
      <c r="U21" s="44"/>
      <c r="V21" s="44"/>
    </row>
    <row r="22" spans="1:22" ht="18" customHeight="1" x14ac:dyDescent="0.15">
      <c r="A22" s="57" t="s">
        <v>162</v>
      </c>
      <c r="B22" s="67" t="s">
        <v>6</v>
      </c>
      <c r="C22" s="68" t="s">
        <v>18</v>
      </c>
      <c r="D22" s="69">
        <v>0.5</v>
      </c>
      <c r="E22" s="70" t="s">
        <v>1</v>
      </c>
      <c r="F22" s="71">
        <v>9.5</v>
      </c>
      <c r="G22" s="76">
        <f t="shared" si="9"/>
        <v>10</v>
      </c>
      <c r="H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256</v>
      </c>
      <c r="I22" s="246"/>
      <c r="J22" s="73">
        <f>J21+基本・複合!$Q$2</f>
        <v>1743</v>
      </c>
      <c r="K22" s="246"/>
      <c r="L22" s="73">
        <f t="shared" si="0"/>
        <v>2063</v>
      </c>
      <c r="M22" s="74">
        <f t="shared" si="1"/>
        <v>23105</v>
      </c>
      <c r="N22" s="74">
        <f t="shared" si="2"/>
        <v>22610</v>
      </c>
      <c r="O22" s="74">
        <f t="shared" si="3"/>
        <v>22486</v>
      </c>
      <c r="P22" s="74">
        <f t="shared" si="4"/>
        <v>22115</v>
      </c>
      <c r="Q22" s="74">
        <f t="shared" si="5"/>
        <v>21867</v>
      </c>
      <c r="R22" s="74">
        <f t="shared" si="6"/>
        <v>21372</v>
      </c>
      <c r="S22" s="74">
        <f t="shared" si="7"/>
        <v>21001</v>
      </c>
      <c r="T22" s="74">
        <f t="shared" si="8"/>
        <v>20630</v>
      </c>
      <c r="U22" s="44"/>
      <c r="V22" s="44"/>
    </row>
    <row r="23" spans="1:22" ht="18" customHeight="1" x14ac:dyDescent="0.15">
      <c r="A23" s="57" t="s">
        <v>166</v>
      </c>
      <c r="B23" s="67" t="s">
        <v>6</v>
      </c>
      <c r="C23" s="68" t="s">
        <v>18</v>
      </c>
      <c r="D23" s="69">
        <v>0.5</v>
      </c>
      <c r="E23" s="70" t="s">
        <v>1</v>
      </c>
      <c r="F23" s="71">
        <v>10</v>
      </c>
      <c r="G23" s="76">
        <f t="shared" si="9"/>
        <v>10.5</v>
      </c>
      <c r="H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256</v>
      </c>
      <c r="I23" s="246"/>
      <c r="J23" s="73">
        <f>J22+基本・複合!$Q$2</f>
        <v>1826</v>
      </c>
      <c r="K23" s="246"/>
      <c r="L23" s="73">
        <f t="shared" si="0"/>
        <v>2146</v>
      </c>
      <c r="M23" s="74">
        <f t="shared" si="1"/>
        <v>24035</v>
      </c>
      <c r="N23" s="74">
        <f t="shared" si="2"/>
        <v>23520</v>
      </c>
      <c r="O23" s="74">
        <f t="shared" si="3"/>
        <v>23391</v>
      </c>
      <c r="P23" s="74">
        <f t="shared" si="4"/>
        <v>23005</v>
      </c>
      <c r="Q23" s="74">
        <f t="shared" si="5"/>
        <v>22747</v>
      </c>
      <c r="R23" s="74">
        <f t="shared" si="6"/>
        <v>22232</v>
      </c>
      <c r="S23" s="74">
        <f t="shared" si="7"/>
        <v>21846</v>
      </c>
      <c r="T23" s="74">
        <f t="shared" si="8"/>
        <v>21460</v>
      </c>
      <c r="U23" s="44"/>
      <c r="V23" s="44"/>
    </row>
    <row r="24" spans="1:22" ht="18" customHeight="1" x14ac:dyDescent="0.15">
      <c r="A24" s="57" t="s">
        <v>170</v>
      </c>
      <c r="B24" s="67" t="s">
        <v>6</v>
      </c>
      <c r="C24" s="68" t="s">
        <v>18</v>
      </c>
      <c r="D24" s="69">
        <v>0.5</v>
      </c>
      <c r="E24" s="70" t="s">
        <v>1</v>
      </c>
      <c r="F24" s="71">
        <v>10.5</v>
      </c>
      <c r="G24" s="76">
        <f t="shared" si="9"/>
        <v>11</v>
      </c>
      <c r="H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256</v>
      </c>
      <c r="I24" s="246"/>
      <c r="J24" s="73">
        <f>J23+基本・複合!$Q$2</f>
        <v>1909</v>
      </c>
      <c r="K24" s="246"/>
      <c r="L24" s="73">
        <f t="shared" si="0"/>
        <v>2229</v>
      </c>
      <c r="M24" s="74">
        <f t="shared" si="1"/>
        <v>24964</v>
      </c>
      <c r="N24" s="74">
        <f t="shared" si="2"/>
        <v>24429</v>
      </c>
      <c r="O24" s="74">
        <f t="shared" si="3"/>
        <v>24296</v>
      </c>
      <c r="P24" s="74">
        <f t="shared" si="4"/>
        <v>23894</v>
      </c>
      <c r="Q24" s="74">
        <f t="shared" si="5"/>
        <v>23627</v>
      </c>
      <c r="R24" s="74">
        <f t="shared" si="6"/>
        <v>23092</v>
      </c>
      <c r="S24" s="74">
        <f t="shared" si="7"/>
        <v>22691</v>
      </c>
      <c r="T24" s="74">
        <f t="shared" si="8"/>
        <v>22290</v>
      </c>
      <c r="U24" s="44"/>
      <c r="V24" s="44"/>
    </row>
    <row r="25" spans="1:22" ht="18" customHeight="1" x14ac:dyDescent="0.15">
      <c r="A25" s="57" t="s">
        <v>516</v>
      </c>
      <c r="B25" s="67" t="s">
        <v>6</v>
      </c>
      <c r="C25" s="68" t="s">
        <v>18</v>
      </c>
      <c r="D25" s="69">
        <v>1</v>
      </c>
      <c r="E25" s="70" t="s">
        <v>1</v>
      </c>
      <c r="F25" s="71">
        <v>0.5</v>
      </c>
      <c r="G25" s="76">
        <f t="shared" si="9"/>
        <v>1.5</v>
      </c>
      <c r="H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404</v>
      </c>
      <c r="I25" s="246"/>
      <c r="J25" s="73">
        <f>基本・複合!M10</f>
        <v>183</v>
      </c>
      <c r="K25" s="246"/>
      <c r="L25" s="73">
        <f t="shared" si="0"/>
        <v>688</v>
      </c>
      <c r="M25" s="74">
        <f t="shared" si="1"/>
        <v>7705</v>
      </c>
      <c r="N25" s="74">
        <f t="shared" si="2"/>
        <v>7540</v>
      </c>
      <c r="O25" s="74">
        <f t="shared" si="3"/>
        <v>7499</v>
      </c>
      <c r="P25" s="74">
        <f t="shared" si="4"/>
        <v>7375</v>
      </c>
      <c r="Q25" s="74">
        <f t="shared" si="5"/>
        <v>7292</v>
      </c>
      <c r="R25" s="74">
        <f t="shared" si="6"/>
        <v>7127</v>
      </c>
      <c r="S25" s="74">
        <f t="shared" si="7"/>
        <v>7003</v>
      </c>
      <c r="T25" s="74">
        <f t="shared" si="8"/>
        <v>6880</v>
      </c>
      <c r="U25" s="44"/>
      <c r="V25" s="44"/>
    </row>
    <row r="26" spans="1:22" ht="18" customHeight="1" x14ac:dyDescent="0.15">
      <c r="A26" s="57" t="s">
        <v>517</v>
      </c>
      <c r="B26" s="67" t="s">
        <v>6</v>
      </c>
      <c r="C26" s="68" t="s">
        <v>18</v>
      </c>
      <c r="D26" s="69">
        <v>1</v>
      </c>
      <c r="E26" s="70" t="s">
        <v>1</v>
      </c>
      <c r="F26" s="71">
        <v>1</v>
      </c>
      <c r="G26" s="76">
        <f t="shared" si="9"/>
        <v>2</v>
      </c>
      <c r="H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404</v>
      </c>
      <c r="I26" s="246"/>
      <c r="J26" s="73">
        <f>基本・複合!M11</f>
        <v>265</v>
      </c>
      <c r="K26" s="246"/>
      <c r="L26" s="73">
        <f t="shared" si="0"/>
        <v>770</v>
      </c>
      <c r="M26" s="74">
        <f t="shared" si="1"/>
        <v>8624</v>
      </c>
      <c r="N26" s="74">
        <f t="shared" si="2"/>
        <v>8439</v>
      </c>
      <c r="O26" s="74">
        <f t="shared" si="3"/>
        <v>8393</v>
      </c>
      <c r="P26" s="74">
        <f t="shared" si="4"/>
        <v>8254</v>
      </c>
      <c r="Q26" s="74">
        <f t="shared" si="5"/>
        <v>8162</v>
      </c>
      <c r="R26" s="74">
        <f t="shared" si="6"/>
        <v>7977</v>
      </c>
      <c r="S26" s="74">
        <f t="shared" si="7"/>
        <v>7838</v>
      </c>
      <c r="T26" s="74">
        <f t="shared" si="8"/>
        <v>7700</v>
      </c>
      <c r="U26" s="44"/>
      <c r="V26" s="44"/>
    </row>
    <row r="27" spans="1:22" ht="18" customHeight="1" x14ac:dyDescent="0.15">
      <c r="A27" s="57" t="s">
        <v>518</v>
      </c>
      <c r="B27" s="67" t="s">
        <v>6</v>
      </c>
      <c r="C27" s="68" t="s">
        <v>18</v>
      </c>
      <c r="D27" s="69">
        <v>1</v>
      </c>
      <c r="E27" s="70" t="s">
        <v>1</v>
      </c>
      <c r="F27" s="71">
        <v>1.5</v>
      </c>
      <c r="G27" s="76">
        <f t="shared" si="9"/>
        <v>2.5</v>
      </c>
      <c r="H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404</v>
      </c>
      <c r="I27" s="246"/>
      <c r="J27" s="73">
        <f>基本・複合!M12</f>
        <v>350</v>
      </c>
      <c r="K27" s="246"/>
      <c r="L27" s="73">
        <f t="shared" si="0"/>
        <v>855</v>
      </c>
      <c r="M27" s="74">
        <f t="shared" si="1"/>
        <v>9576</v>
      </c>
      <c r="N27" s="74">
        <f t="shared" si="2"/>
        <v>9370</v>
      </c>
      <c r="O27" s="74">
        <f t="shared" si="3"/>
        <v>9319</v>
      </c>
      <c r="P27" s="74">
        <f t="shared" si="4"/>
        <v>9165</v>
      </c>
      <c r="Q27" s="74">
        <f t="shared" si="5"/>
        <v>9063</v>
      </c>
      <c r="R27" s="74">
        <f t="shared" si="6"/>
        <v>8857</v>
      </c>
      <c r="S27" s="74">
        <f t="shared" si="7"/>
        <v>8703</v>
      </c>
      <c r="T27" s="74">
        <f t="shared" si="8"/>
        <v>8550</v>
      </c>
      <c r="U27" s="44"/>
      <c r="V27" s="44"/>
    </row>
    <row r="28" spans="1:22" ht="18" customHeight="1" x14ac:dyDescent="0.15">
      <c r="A28" s="57" t="s">
        <v>519</v>
      </c>
      <c r="B28" s="67" t="s">
        <v>6</v>
      </c>
      <c r="C28" s="68" t="s">
        <v>18</v>
      </c>
      <c r="D28" s="69">
        <v>1</v>
      </c>
      <c r="E28" s="70" t="s">
        <v>1</v>
      </c>
      <c r="F28" s="71">
        <v>2</v>
      </c>
      <c r="G28" s="76">
        <f t="shared" si="9"/>
        <v>3</v>
      </c>
      <c r="H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404</v>
      </c>
      <c r="I28" s="246"/>
      <c r="J28" s="73">
        <f>基本・複合!M13</f>
        <v>433</v>
      </c>
      <c r="K28" s="246"/>
      <c r="L28" s="73">
        <f t="shared" si="0"/>
        <v>938</v>
      </c>
      <c r="M28" s="74">
        <f t="shared" si="1"/>
        <v>10505</v>
      </c>
      <c r="N28" s="74">
        <f t="shared" si="2"/>
        <v>10280</v>
      </c>
      <c r="O28" s="74">
        <f t="shared" si="3"/>
        <v>10224</v>
      </c>
      <c r="P28" s="74">
        <f t="shared" si="4"/>
        <v>10055</v>
      </c>
      <c r="Q28" s="74">
        <f t="shared" si="5"/>
        <v>9942</v>
      </c>
      <c r="R28" s="74">
        <f t="shared" si="6"/>
        <v>9717</v>
      </c>
      <c r="S28" s="74">
        <f t="shared" si="7"/>
        <v>9548</v>
      </c>
      <c r="T28" s="74">
        <f t="shared" si="8"/>
        <v>9380</v>
      </c>
      <c r="U28" s="44"/>
      <c r="V28" s="44"/>
    </row>
    <row r="29" spans="1:22" ht="18" customHeight="1" x14ac:dyDescent="0.15">
      <c r="A29" s="57" t="s">
        <v>520</v>
      </c>
      <c r="B29" s="67" t="s">
        <v>6</v>
      </c>
      <c r="C29" s="68" t="s">
        <v>18</v>
      </c>
      <c r="D29" s="69">
        <v>1</v>
      </c>
      <c r="E29" s="70" t="s">
        <v>1</v>
      </c>
      <c r="F29" s="71">
        <v>2.5</v>
      </c>
      <c r="G29" s="76">
        <f t="shared" si="9"/>
        <v>3.5</v>
      </c>
      <c r="H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404</v>
      </c>
      <c r="I29" s="246"/>
      <c r="J29" s="73">
        <f>基本・複合!M14</f>
        <v>516</v>
      </c>
      <c r="K29" s="246"/>
      <c r="L29" s="73">
        <f t="shared" si="0"/>
        <v>1021</v>
      </c>
      <c r="M29" s="74">
        <f t="shared" si="1"/>
        <v>11435</v>
      </c>
      <c r="N29" s="74">
        <f t="shared" si="2"/>
        <v>11190</v>
      </c>
      <c r="O29" s="74">
        <f t="shared" si="3"/>
        <v>11128</v>
      </c>
      <c r="P29" s="74">
        <f t="shared" si="4"/>
        <v>10945</v>
      </c>
      <c r="Q29" s="74">
        <f t="shared" si="5"/>
        <v>10822</v>
      </c>
      <c r="R29" s="74">
        <f t="shared" si="6"/>
        <v>10577</v>
      </c>
      <c r="S29" s="74">
        <f t="shared" si="7"/>
        <v>10393</v>
      </c>
      <c r="T29" s="74">
        <f t="shared" si="8"/>
        <v>10210</v>
      </c>
      <c r="U29" s="44"/>
      <c r="V29" s="44"/>
    </row>
    <row r="30" spans="1:22" ht="18" customHeight="1" x14ac:dyDescent="0.15">
      <c r="A30" s="57" t="s">
        <v>521</v>
      </c>
      <c r="B30" s="67" t="s">
        <v>6</v>
      </c>
      <c r="C30" s="68" t="s">
        <v>18</v>
      </c>
      <c r="D30" s="69">
        <v>1</v>
      </c>
      <c r="E30" s="70" t="s">
        <v>1</v>
      </c>
      <c r="F30" s="71">
        <v>3</v>
      </c>
      <c r="G30" s="76">
        <f t="shared" si="9"/>
        <v>4</v>
      </c>
      <c r="H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404</v>
      </c>
      <c r="I30" s="246"/>
      <c r="J30" s="73">
        <f>J29+基本・複合!$Q$2</f>
        <v>599</v>
      </c>
      <c r="K30" s="246"/>
      <c r="L30" s="73">
        <f t="shared" si="0"/>
        <v>1104</v>
      </c>
      <c r="M30" s="74">
        <f t="shared" si="1"/>
        <v>12364</v>
      </c>
      <c r="N30" s="74">
        <f t="shared" si="2"/>
        <v>12099</v>
      </c>
      <c r="O30" s="74">
        <f t="shared" si="3"/>
        <v>12033</v>
      </c>
      <c r="P30" s="74">
        <f t="shared" si="4"/>
        <v>11834</v>
      </c>
      <c r="Q30" s="74">
        <f t="shared" si="5"/>
        <v>11702</v>
      </c>
      <c r="R30" s="74">
        <f t="shared" si="6"/>
        <v>11437</v>
      </c>
      <c r="S30" s="74">
        <f t="shared" si="7"/>
        <v>11238</v>
      </c>
      <c r="T30" s="74">
        <f t="shared" si="8"/>
        <v>11040</v>
      </c>
      <c r="U30" s="44"/>
      <c r="V30" s="44"/>
    </row>
    <row r="31" spans="1:22" ht="18" customHeight="1" x14ac:dyDescent="0.15">
      <c r="A31" s="57" t="s">
        <v>522</v>
      </c>
      <c r="B31" s="67" t="s">
        <v>6</v>
      </c>
      <c r="C31" s="68" t="s">
        <v>18</v>
      </c>
      <c r="D31" s="69">
        <v>1</v>
      </c>
      <c r="E31" s="70" t="s">
        <v>1</v>
      </c>
      <c r="F31" s="71">
        <v>3.5</v>
      </c>
      <c r="G31" s="76">
        <f t="shared" si="9"/>
        <v>4.5</v>
      </c>
      <c r="H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404</v>
      </c>
      <c r="I31" s="246"/>
      <c r="J31" s="73">
        <f>J30+基本・複合!$Q$2</f>
        <v>682</v>
      </c>
      <c r="K31" s="246"/>
      <c r="L31" s="73">
        <f t="shared" si="0"/>
        <v>1187</v>
      </c>
      <c r="M31" s="74">
        <f t="shared" si="1"/>
        <v>13294</v>
      </c>
      <c r="N31" s="74">
        <f t="shared" si="2"/>
        <v>13009</v>
      </c>
      <c r="O31" s="74">
        <f t="shared" si="3"/>
        <v>12938</v>
      </c>
      <c r="P31" s="74">
        <f t="shared" si="4"/>
        <v>12724</v>
      </c>
      <c r="Q31" s="74">
        <f t="shared" si="5"/>
        <v>12582</v>
      </c>
      <c r="R31" s="74">
        <f t="shared" si="6"/>
        <v>12297</v>
      </c>
      <c r="S31" s="74">
        <f t="shared" si="7"/>
        <v>12083</v>
      </c>
      <c r="T31" s="74">
        <f t="shared" si="8"/>
        <v>11870</v>
      </c>
      <c r="U31" s="44"/>
      <c r="V31" s="44"/>
    </row>
    <row r="32" spans="1:22" ht="18" customHeight="1" x14ac:dyDescent="0.15">
      <c r="A32" s="57" t="s">
        <v>523</v>
      </c>
      <c r="B32" s="67" t="s">
        <v>6</v>
      </c>
      <c r="C32" s="68" t="s">
        <v>18</v>
      </c>
      <c r="D32" s="69">
        <v>1</v>
      </c>
      <c r="E32" s="70" t="s">
        <v>1</v>
      </c>
      <c r="F32" s="71">
        <v>4</v>
      </c>
      <c r="G32" s="76">
        <f t="shared" si="9"/>
        <v>5</v>
      </c>
      <c r="H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404</v>
      </c>
      <c r="I32" s="246"/>
      <c r="J32" s="73">
        <f>J31+基本・複合!$Q$2</f>
        <v>765</v>
      </c>
      <c r="K32" s="246"/>
      <c r="L32" s="73">
        <f t="shared" si="0"/>
        <v>1270</v>
      </c>
      <c r="M32" s="74">
        <f t="shared" si="1"/>
        <v>14224</v>
      </c>
      <c r="N32" s="74">
        <f t="shared" si="2"/>
        <v>13919</v>
      </c>
      <c r="O32" s="74">
        <f t="shared" si="3"/>
        <v>13843</v>
      </c>
      <c r="P32" s="74">
        <f t="shared" si="4"/>
        <v>13614</v>
      </c>
      <c r="Q32" s="74">
        <f t="shared" si="5"/>
        <v>13462</v>
      </c>
      <c r="R32" s="74">
        <f t="shared" si="6"/>
        <v>13157</v>
      </c>
      <c r="S32" s="74">
        <f t="shared" si="7"/>
        <v>12928</v>
      </c>
      <c r="T32" s="74">
        <f t="shared" si="8"/>
        <v>12700</v>
      </c>
      <c r="U32" s="44"/>
      <c r="V32" s="44"/>
    </row>
    <row r="33" spans="1:22" ht="18" customHeight="1" x14ac:dyDescent="0.15">
      <c r="A33" s="57" t="s">
        <v>524</v>
      </c>
      <c r="B33" s="67" t="s">
        <v>6</v>
      </c>
      <c r="C33" s="68" t="s">
        <v>18</v>
      </c>
      <c r="D33" s="69">
        <v>1</v>
      </c>
      <c r="E33" s="70" t="s">
        <v>1</v>
      </c>
      <c r="F33" s="71">
        <v>4.5</v>
      </c>
      <c r="G33" s="76">
        <f t="shared" si="9"/>
        <v>5.5</v>
      </c>
      <c r="H33" s="73">
        <f>IF(D33=基本・単一!$F$4,基本・単一!$L$4,IF(D33=基本・単一!$F$5,基本・単一!$L$5,IF(D33=基本・単一!$F$6,基本・単一!$L$6,IF(D33=基本・単一!$F$7,基本・単一!$L$7,IF(D33=基本・単一!$F$8,基本・単一!$L$8,IF(D33=基本・単一!$F$9,基本・単一!$L$9,IF(D33=基本・単一!$F$10,基本・単一!$L$10)))))))</f>
        <v>404</v>
      </c>
      <c r="I33" s="246"/>
      <c r="J33" s="73">
        <f>J32+基本・複合!$Q$2</f>
        <v>848</v>
      </c>
      <c r="K33" s="246"/>
      <c r="L33" s="73">
        <f t="shared" si="0"/>
        <v>1353</v>
      </c>
      <c r="M33" s="74">
        <f t="shared" si="1"/>
        <v>15153</v>
      </c>
      <c r="N33" s="74">
        <f t="shared" si="2"/>
        <v>14828</v>
      </c>
      <c r="O33" s="74">
        <f t="shared" si="3"/>
        <v>14747</v>
      </c>
      <c r="P33" s="74">
        <f t="shared" si="4"/>
        <v>14504</v>
      </c>
      <c r="Q33" s="74">
        <f t="shared" si="5"/>
        <v>14341</v>
      </c>
      <c r="R33" s="74">
        <f t="shared" si="6"/>
        <v>14017</v>
      </c>
      <c r="S33" s="74">
        <f t="shared" si="7"/>
        <v>13773</v>
      </c>
      <c r="T33" s="74">
        <f t="shared" si="8"/>
        <v>13530</v>
      </c>
      <c r="U33" s="44"/>
      <c r="V33" s="44"/>
    </row>
    <row r="34" spans="1:22" ht="18" customHeight="1" x14ac:dyDescent="0.15">
      <c r="A34" s="57" t="s">
        <v>525</v>
      </c>
      <c r="B34" s="67" t="s">
        <v>6</v>
      </c>
      <c r="C34" s="68" t="s">
        <v>18</v>
      </c>
      <c r="D34" s="69">
        <v>1</v>
      </c>
      <c r="E34" s="70" t="s">
        <v>1</v>
      </c>
      <c r="F34" s="71">
        <v>5</v>
      </c>
      <c r="G34" s="76">
        <f t="shared" si="9"/>
        <v>6</v>
      </c>
      <c r="H34" s="73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404</v>
      </c>
      <c r="I34" s="246"/>
      <c r="J34" s="73">
        <f>J33+基本・複合!$Q$2</f>
        <v>931</v>
      </c>
      <c r="K34" s="246"/>
      <c r="L34" s="73">
        <f t="shared" si="0"/>
        <v>1436</v>
      </c>
      <c r="M34" s="74">
        <f t="shared" si="1"/>
        <v>16083</v>
      </c>
      <c r="N34" s="74">
        <f t="shared" si="2"/>
        <v>15738</v>
      </c>
      <c r="O34" s="74">
        <f t="shared" si="3"/>
        <v>15652</v>
      </c>
      <c r="P34" s="74">
        <f t="shared" si="4"/>
        <v>15393</v>
      </c>
      <c r="Q34" s="74">
        <f t="shared" si="5"/>
        <v>15221</v>
      </c>
      <c r="R34" s="74">
        <f t="shared" si="6"/>
        <v>14876</v>
      </c>
      <c r="S34" s="74">
        <f t="shared" si="7"/>
        <v>14618</v>
      </c>
      <c r="T34" s="74">
        <f t="shared" si="8"/>
        <v>14360</v>
      </c>
      <c r="U34" s="44"/>
      <c r="V34" s="44"/>
    </row>
    <row r="35" spans="1:22" ht="18" customHeight="1" x14ac:dyDescent="0.15">
      <c r="A35" s="57" t="s">
        <v>526</v>
      </c>
      <c r="B35" s="67" t="s">
        <v>6</v>
      </c>
      <c r="C35" s="68" t="s">
        <v>18</v>
      </c>
      <c r="D35" s="69">
        <v>1</v>
      </c>
      <c r="E35" s="70" t="s">
        <v>1</v>
      </c>
      <c r="F35" s="71">
        <v>5.5</v>
      </c>
      <c r="G35" s="76">
        <f t="shared" si="9"/>
        <v>6.5</v>
      </c>
      <c r="H35" s="73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404</v>
      </c>
      <c r="I35" s="246"/>
      <c r="J35" s="73">
        <f>J34+基本・複合!$Q$2</f>
        <v>1014</v>
      </c>
      <c r="K35" s="246"/>
      <c r="L35" s="73">
        <f t="shared" si="0"/>
        <v>1519</v>
      </c>
      <c r="M35" s="74">
        <f t="shared" si="1"/>
        <v>17012</v>
      </c>
      <c r="N35" s="74">
        <f t="shared" si="2"/>
        <v>16648</v>
      </c>
      <c r="O35" s="74">
        <f t="shared" si="3"/>
        <v>16557</v>
      </c>
      <c r="P35" s="74">
        <f t="shared" si="4"/>
        <v>16283</v>
      </c>
      <c r="Q35" s="74">
        <f t="shared" si="5"/>
        <v>16101</v>
      </c>
      <c r="R35" s="74">
        <f t="shared" si="6"/>
        <v>15736</v>
      </c>
      <c r="S35" s="74">
        <f t="shared" si="7"/>
        <v>15463</v>
      </c>
      <c r="T35" s="74">
        <f t="shared" si="8"/>
        <v>15190</v>
      </c>
      <c r="U35" s="44"/>
      <c r="V35" s="44"/>
    </row>
    <row r="36" spans="1:22" ht="18" customHeight="1" x14ac:dyDescent="0.15">
      <c r="A36" s="57" t="s">
        <v>527</v>
      </c>
      <c r="B36" s="67" t="s">
        <v>6</v>
      </c>
      <c r="C36" s="68" t="s">
        <v>18</v>
      </c>
      <c r="D36" s="69">
        <v>1</v>
      </c>
      <c r="E36" s="70" t="s">
        <v>1</v>
      </c>
      <c r="F36" s="71">
        <v>6</v>
      </c>
      <c r="G36" s="76">
        <f t="shared" si="9"/>
        <v>7</v>
      </c>
      <c r="H36" s="73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404</v>
      </c>
      <c r="I36" s="246"/>
      <c r="J36" s="73">
        <f>J35+基本・複合!$Q$2</f>
        <v>1097</v>
      </c>
      <c r="K36" s="246"/>
      <c r="L36" s="73">
        <f t="shared" ref="L36:L67" si="10">ROUND(H36*(1+$I$4),0)+ROUND(J36*(1+$K$4),0)</f>
        <v>1602</v>
      </c>
      <c r="M36" s="74">
        <f t="shared" si="1"/>
        <v>17942</v>
      </c>
      <c r="N36" s="74">
        <f t="shared" si="2"/>
        <v>17557</v>
      </c>
      <c r="O36" s="74">
        <f t="shared" si="3"/>
        <v>17461</v>
      </c>
      <c r="P36" s="74">
        <f t="shared" si="4"/>
        <v>17173</v>
      </c>
      <c r="Q36" s="74">
        <f t="shared" si="5"/>
        <v>16981</v>
      </c>
      <c r="R36" s="74">
        <f t="shared" si="6"/>
        <v>16596</v>
      </c>
      <c r="S36" s="74">
        <f t="shared" si="7"/>
        <v>16308</v>
      </c>
      <c r="T36" s="74">
        <f t="shared" si="8"/>
        <v>16020</v>
      </c>
      <c r="U36" s="44"/>
      <c r="V36" s="44"/>
    </row>
    <row r="37" spans="1:22" ht="18" customHeight="1" x14ac:dyDescent="0.15">
      <c r="A37" s="57" t="s">
        <v>528</v>
      </c>
      <c r="B37" s="67" t="s">
        <v>6</v>
      </c>
      <c r="C37" s="68" t="s">
        <v>18</v>
      </c>
      <c r="D37" s="69">
        <v>1</v>
      </c>
      <c r="E37" s="70" t="s">
        <v>1</v>
      </c>
      <c r="F37" s="71">
        <v>6.5</v>
      </c>
      <c r="G37" s="76">
        <f t="shared" si="9"/>
        <v>7.5</v>
      </c>
      <c r="H37" s="73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404</v>
      </c>
      <c r="I37" s="246"/>
      <c r="J37" s="73">
        <f>J36+基本・複合!$Q$2</f>
        <v>1180</v>
      </c>
      <c r="K37" s="246"/>
      <c r="L37" s="73">
        <f t="shared" si="10"/>
        <v>1685</v>
      </c>
      <c r="M37" s="74">
        <f t="shared" si="1"/>
        <v>18872</v>
      </c>
      <c r="N37" s="74">
        <f t="shared" si="2"/>
        <v>18467</v>
      </c>
      <c r="O37" s="74">
        <f t="shared" si="3"/>
        <v>18366</v>
      </c>
      <c r="P37" s="74">
        <f t="shared" si="4"/>
        <v>18063</v>
      </c>
      <c r="Q37" s="74">
        <f t="shared" si="5"/>
        <v>17861</v>
      </c>
      <c r="R37" s="74">
        <f t="shared" si="6"/>
        <v>17456</v>
      </c>
      <c r="S37" s="74">
        <f t="shared" si="7"/>
        <v>17153</v>
      </c>
      <c r="T37" s="74">
        <f t="shared" si="8"/>
        <v>16850</v>
      </c>
      <c r="U37" s="44"/>
      <c r="V37" s="44"/>
    </row>
    <row r="38" spans="1:22" ht="18" customHeight="1" x14ac:dyDescent="0.15">
      <c r="A38" s="57" t="s">
        <v>529</v>
      </c>
      <c r="B38" s="67" t="s">
        <v>6</v>
      </c>
      <c r="C38" s="68" t="s">
        <v>18</v>
      </c>
      <c r="D38" s="69">
        <v>1</v>
      </c>
      <c r="E38" s="70" t="s">
        <v>1</v>
      </c>
      <c r="F38" s="71">
        <v>7</v>
      </c>
      <c r="G38" s="76">
        <f t="shared" si="9"/>
        <v>8</v>
      </c>
      <c r="H38" s="73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404</v>
      </c>
      <c r="I38" s="246"/>
      <c r="J38" s="73">
        <f>J37+基本・複合!$Q$2</f>
        <v>1263</v>
      </c>
      <c r="K38" s="246"/>
      <c r="L38" s="73">
        <f t="shared" si="10"/>
        <v>1768</v>
      </c>
      <c r="M38" s="74">
        <f t="shared" si="1"/>
        <v>19801</v>
      </c>
      <c r="N38" s="74">
        <f t="shared" si="2"/>
        <v>19377</v>
      </c>
      <c r="O38" s="74">
        <f t="shared" si="3"/>
        <v>19271</v>
      </c>
      <c r="P38" s="74">
        <f t="shared" si="4"/>
        <v>18952</v>
      </c>
      <c r="Q38" s="74">
        <f t="shared" si="5"/>
        <v>18740</v>
      </c>
      <c r="R38" s="74">
        <f t="shared" si="6"/>
        <v>18316</v>
      </c>
      <c r="S38" s="74">
        <f t="shared" si="7"/>
        <v>17998</v>
      </c>
      <c r="T38" s="74">
        <f t="shared" si="8"/>
        <v>17680</v>
      </c>
      <c r="U38" s="44"/>
      <c r="V38" s="44"/>
    </row>
    <row r="39" spans="1:22" ht="18" customHeight="1" x14ac:dyDescent="0.15">
      <c r="A39" s="57" t="s">
        <v>530</v>
      </c>
      <c r="B39" s="67" t="s">
        <v>6</v>
      </c>
      <c r="C39" s="68" t="s">
        <v>18</v>
      </c>
      <c r="D39" s="69">
        <v>1</v>
      </c>
      <c r="E39" s="70" t="s">
        <v>1</v>
      </c>
      <c r="F39" s="71">
        <v>7.5</v>
      </c>
      <c r="G39" s="76">
        <f t="shared" si="9"/>
        <v>8.5</v>
      </c>
      <c r="H39" s="73">
        <f>IF(D39=基本・単一!$F$4,基本・単一!$L$4,IF(D39=基本・単一!$F$5,基本・単一!$L$5,IF(D39=基本・単一!$F$6,基本・単一!$L$6,IF(D39=基本・単一!$F$7,基本・単一!$L$7,IF(D39=基本・単一!$F$8,基本・単一!$L$8,IF(D39=基本・単一!$F$9,基本・単一!$L$9,IF(D39=基本・単一!$F$10,基本・単一!$L$10)))))))</f>
        <v>404</v>
      </c>
      <c r="I39" s="246"/>
      <c r="J39" s="73">
        <f>J38+基本・複合!$Q$2</f>
        <v>1346</v>
      </c>
      <c r="K39" s="246"/>
      <c r="L39" s="73">
        <f t="shared" si="10"/>
        <v>1851</v>
      </c>
      <c r="M39" s="74">
        <f t="shared" si="1"/>
        <v>20731</v>
      </c>
      <c r="N39" s="74">
        <f t="shared" si="2"/>
        <v>20286</v>
      </c>
      <c r="O39" s="74">
        <f t="shared" si="3"/>
        <v>20175</v>
      </c>
      <c r="P39" s="74">
        <f t="shared" si="4"/>
        <v>19842</v>
      </c>
      <c r="Q39" s="74">
        <f t="shared" si="5"/>
        <v>19620</v>
      </c>
      <c r="R39" s="74">
        <f t="shared" si="6"/>
        <v>19176</v>
      </c>
      <c r="S39" s="74">
        <f t="shared" si="7"/>
        <v>18843</v>
      </c>
      <c r="T39" s="74">
        <f t="shared" si="8"/>
        <v>18510</v>
      </c>
      <c r="U39" s="44"/>
      <c r="V39" s="44"/>
    </row>
    <row r="40" spans="1:22" ht="18" customHeight="1" x14ac:dyDescent="0.15">
      <c r="A40" s="57" t="s">
        <v>531</v>
      </c>
      <c r="B40" s="67" t="s">
        <v>6</v>
      </c>
      <c r="C40" s="68" t="s">
        <v>18</v>
      </c>
      <c r="D40" s="69">
        <v>1</v>
      </c>
      <c r="E40" s="70" t="s">
        <v>1</v>
      </c>
      <c r="F40" s="71">
        <v>8</v>
      </c>
      <c r="G40" s="76">
        <f t="shared" si="9"/>
        <v>9</v>
      </c>
      <c r="H40" s="73">
        <f>IF(D40=基本・単一!$F$4,基本・単一!$L$4,IF(D40=基本・単一!$F$5,基本・単一!$L$5,IF(D40=基本・単一!$F$6,基本・単一!$L$6,IF(D40=基本・単一!$F$7,基本・単一!$L$7,IF(D40=基本・単一!$F$8,基本・単一!$L$8,IF(D40=基本・単一!$F$9,基本・単一!$L$9,IF(D40=基本・単一!$F$10,基本・単一!$L$10)))))))</f>
        <v>404</v>
      </c>
      <c r="I40" s="246"/>
      <c r="J40" s="73">
        <f>J39+基本・複合!$Q$2</f>
        <v>1429</v>
      </c>
      <c r="K40" s="246"/>
      <c r="L40" s="73">
        <f t="shared" si="10"/>
        <v>1934</v>
      </c>
      <c r="M40" s="74">
        <f t="shared" si="1"/>
        <v>21660</v>
      </c>
      <c r="N40" s="74">
        <f t="shared" si="2"/>
        <v>21196</v>
      </c>
      <c r="O40" s="74">
        <f t="shared" si="3"/>
        <v>21080</v>
      </c>
      <c r="P40" s="74">
        <f t="shared" si="4"/>
        <v>20732</v>
      </c>
      <c r="Q40" s="74">
        <f t="shared" si="5"/>
        <v>20500</v>
      </c>
      <c r="R40" s="74">
        <f t="shared" si="6"/>
        <v>20036</v>
      </c>
      <c r="S40" s="74">
        <f t="shared" si="7"/>
        <v>19688</v>
      </c>
      <c r="T40" s="74">
        <f t="shared" si="8"/>
        <v>19340</v>
      </c>
      <c r="U40" s="44"/>
      <c r="V40" s="44"/>
    </row>
    <row r="41" spans="1:22" ht="18" customHeight="1" x14ac:dyDescent="0.15">
      <c r="A41" s="57" t="s">
        <v>532</v>
      </c>
      <c r="B41" s="67" t="s">
        <v>6</v>
      </c>
      <c r="C41" s="68" t="s">
        <v>18</v>
      </c>
      <c r="D41" s="69">
        <v>1</v>
      </c>
      <c r="E41" s="70" t="s">
        <v>1</v>
      </c>
      <c r="F41" s="71">
        <v>8.5</v>
      </c>
      <c r="G41" s="76">
        <f t="shared" si="9"/>
        <v>9.5</v>
      </c>
      <c r="H41" s="73">
        <f>IF(D41=基本・単一!$F$4,基本・単一!$L$4,IF(D41=基本・単一!$F$5,基本・単一!$L$5,IF(D41=基本・単一!$F$6,基本・単一!$L$6,IF(D41=基本・単一!$F$7,基本・単一!$L$7,IF(D41=基本・単一!$F$8,基本・単一!$L$8,IF(D41=基本・単一!$F$9,基本・単一!$L$9,IF(D41=基本・単一!$F$10,基本・単一!$L$10)))))))</f>
        <v>404</v>
      </c>
      <c r="I41" s="246"/>
      <c r="J41" s="73">
        <f>J40+基本・複合!$Q$2</f>
        <v>1512</v>
      </c>
      <c r="K41" s="246"/>
      <c r="L41" s="73">
        <f t="shared" si="10"/>
        <v>2017</v>
      </c>
      <c r="M41" s="74">
        <f t="shared" si="1"/>
        <v>22590</v>
      </c>
      <c r="N41" s="74">
        <f t="shared" si="2"/>
        <v>22106</v>
      </c>
      <c r="O41" s="74">
        <f t="shared" si="3"/>
        <v>21985</v>
      </c>
      <c r="P41" s="74">
        <f t="shared" si="4"/>
        <v>21622</v>
      </c>
      <c r="Q41" s="74">
        <f t="shared" si="5"/>
        <v>21380</v>
      </c>
      <c r="R41" s="74">
        <f t="shared" si="6"/>
        <v>20896</v>
      </c>
      <c r="S41" s="74">
        <f t="shared" si="7"/>
        <v>20533</v>
      </c>
      <c r="T41" s="74">
        <f t="shared" si="8"/>
        <v>20170</v>
      </c>
      <c r="U41" s="44"/>
      <c r="V41" s="44"/>
    </row>
    <row r="42" spans="1:22" ht="18" customHeight="1" x14ac:dyDescent="0.15">
      <c r="A42" s="57" t="s">
        <v>533</v>
      </c>
      <c r="B42" s="67" t="s">
        <v>6</v>
      </c>
      <c r="C42" s="68" t="s">
        <v>18</v>
      </c>
      <c r="D42" s="69">
        <v>1</v>
      </c>
      <c r="E42" s="70" t="s">
        <v>1</v>
      </c>
      <c r="F42" s="71">
        <v>9</v>
      </c>
      <c r="G42" s="76">
        <f t="shared" si="9"/>
        <v>10</v>
      </c>
      <c r="H42" s="73">
        <f>IF(D42=基本・単一!$F$4,基本・単一!$L$4,IF(D42=基本・単一!$F$5,基本・単一!$L$5,IF(D42=基本・単一!$F$6,基本・単一!$L$6,IF(D42=基本・単一!$F$7,基本・単一!$L$7,IF(D42=基本・単一!$F$8,基本・単一!$L$8,IF(D42=基本・単一!$F$9,基本・単一!$L$9,IF(D42=基本・単一!$F$10,基本・単一!$L$10)))))))</f>
        <v>404</v>
      </c>
      <c r="I42" s="246"/>
      <c r="J42" s="73">
        <f>J41+基本・複合!$Q$2</f>
        <v>1595</v>
      </c>
      <c r="K42" s="246"/>
      <c r="L42" s="73">
        <f t="shared" si="10"/>
        <v>2100</v>
      </c>
      <c r="M42" s="74">
        <f t="shared" si="1"/>
        <v>23520</v>
      </c>
      <c r="N42" s="74">
        <f t="shared" si="2"/>
        <v>23016</v>
      </c>
      <c r="O42" s="74">
        <f t="shared" si="3"/>
        <v>22890</v>
      </c>
      <c r="P42" s="74">
        <f t="shared" si="4"/>
        <v>22512</v>
      </c>
      <c r="Q42" s="74">
        <f t="shared" si="5"/>
        <v>22260</v>
      </c>
      <c r="R42" s="74">
        <f t="shared" si="6"/>
        <v>21756</v>
      </c>
      <c r="S42" s="74">
        <f t="shared" si="7"/>
        <v>21378</v>
      </c>
      <c r="T42" s="74">
        <f t="shared" si="8"/>
        <v>21000</v>
      </c>
      <c r="U42" s="44"/>
      <c r="V42" s="44"/>
    </row>
    <row r="43" spans="1:22" ht="18" customHeight="1" x14ac:dyDescent="0.15">
      <c r="A43" s="57" t="s">
        <v>534</v>
      </c>
      <c r="B43" s="67" t="s">
        <v>6</v>
      </c>
      <c r="C43" s="68" t="s">
        <v>18</v>
      </c>
      <c r="D43" s="69">
        <v>1</v>
      </c>
      <c r="E43" s="70" t="s">
        <v>1</v>
      </c>
      <c r="F43" s="71">
        <v>9.5</v>
      </c>
      <c r="G43" s="76">
        <f t="shared" si="9"/>
        <v>10.5</v>
      </c>
      <c r="H43" s="73">
        <f>IF(D43=基本・単一!$F$4,基本・単一!$L$4,IF(D43=基本・単一!$F$5,基本・単一!$L$5,IF(D43=基本・単一!$F$6,基本・単一!$L$6,IF(D43=基本・単一!$F$7,基本・単一!$L$7,IF(D43=基本・単一!$F$8,基本・単一!$L$8,IF(D43=基本・単一!$F$9,基本・単一!$L$9,IF(D43=基本・単一!$F$10,基本・単一!$L$10)))))))</f>
        <v>404</v>
      </c>
      <c r="I43" s="246"/>
      <c r="J43" s="73">
        <f>J42+基本・複合!$Q$2</f>
        <v>1678</v>
      </c>
      <c r="K43" s="246"/>
      <c r="L43" s="73">
        <f t="shared" si="10"/>
        <v>2183</v>
      </c>
      <c r="M43" s="74">
        <f t="shared" si="1"/>
        <v>24449</v>
      </c>
      <c r="N43" s="74">
        <f t="shared" si="2"/>
        <v>23925</v>
      </c>
      <c r="O43" s="74">
        <f t="shared" si="3"/>
        <v>23794</v>
      </c>
      <c r="P43" s="74">
        <f t="shared" si="4"/>
        <v>23401</v>
      </c>
      <c r="Q43" s="74">
        <f t="shared" si="5"/>
        <v>23139</v>
      </c>
      <c r="R43" s="74">
        <f t="shared" si="6"/>
        <v>22615</v>
      </c>
      <c r="S43" s="74">
        <f t="shared" si="7"/>
        <v>22222</v>
      </c>
      <c r="T43" s="74">
        <f t="shared" si="8"/>
        <v>21830</v>
      </c>
      <c r="U43" s="44"/>
      <c r="V43" s="44"/>
    </row>
    <row r="44" spans="1:22" ht="18" customHeight="1" x14ac:dyDescent="0.15">
      <c r="A44" s="57" t="s">
        <v>535</v>
      </c>
      <c r="B44" s="67" t="s">
        <v>6</v>
      </c>
      <c r="C44" s="68" t="s">
        <v>18</v>
      </c>
      <c r="D44" s="69">
        <v>1</v>
      </c>
      <c r="E44" s="70" t="s">
        <v>1</v>
      </c>
      <c r="F44" s="71">
        <v>10</v>
      </c>
      <c r="G44" s="76">
        <f t="shared" si="9"/>
        <v>11</v>
      </c>
      <c r="H44" s="73">
        <f>IF(D44=基本・単一!$F$4,基本・単一!$L$4,IF(D44=基本・単一!$F$5,基本・単一!$L$5,IF(D44=基本・単一!$F$6,基本・単一!$L$6,IF(D44=基本・単一!$F$7,基本・単一!$L$7,IF(D44=基本・単一!$F$8,基本・単一!$L$8,IF(D44=基本・単一!$F$9,基本・単一!$L$9,IF(D44=基本・単一!$F$10,基本・単一!$L$10)))))))</f>
        <v>404</v>
      </c>
      <c r="I44" s="246"/>
      <c r="J44" s="73">
        <f>J43+基本・複合!$Q$2</f>
        <v>1761</v>
      </c>
      <c r="K44" s="246"/>
      <c r="L44" s="73">
        <f t="shared" si="10"/>
        <v>2266</v>
      </c>
      <c r="M44" s="74">
        <f t="shared" si="1"/>
        <v>25379</v>
      </c>
      <c r="N44" s="74">
        <f t="shared" si="2"/>
        <v>24835</v>
      </c>
      <c r="O44" s="74">
        <f t="shared" si="3"/>
        <v>24699</v>
      </c>
      <c r="P44" s="74">
        <f t="shared" si="4"/>
        <v>24291</v>
      </c>
      <c r="Q44" s="74">
        <f t="shared" si="5"/>
        <v>24019</v>
      </c>
      <c r="R44" s="74">
        <f t="shared" si="6"/>
        <v>23475</v>
      </c>
      <c r="S44" s="74">
        <f t="shared" si="7"/>
        <v>23067</v>
      </c>
      <c r="T44" s="74">
        <f t="shared" si="8"/>
        <v>22660</v>
      </c>
      <c r="U44" s="44"/>
      <c r="V44" s="44"/>
    </row>
    <row r="45" spans="1:22" ht="18" customHeight="1" x14ac:dyDescent="0.15">
      <c r="A45" s="57" t="s">
        <v>536</v>
      </c>
      <c r="B45" s="67" t="s">
        <v>6</v>
      </c>
      <c r="C45" s="68" t="s">
        <v>18</v>
      </c>
      <c r="D45" s="69">
        <v>1</v>
      </c>
      <c r="E45" s="70" t="s">
        <v>1</v>
      </c>
      <c r="F45" s="71">
        <v>10.5</v>
      </c>
      <c r="G45" s="76">
        <f t="shared" si="9"/>
        <v>11.5</v>
      </c>
      <c r="H45" s="73">
        <f>IF(D45=基本・単一!$F$4,基本・単一!$L$4,IF(D45=基本・単一!$F$5,基本・単一!$L$5,IF(D45=基本・単一!$F$6,基本・単一!$L$6,IF(D45=基本・単一!$F$7,基本・単一!$L$7,IF(D45=基本・単一!$F$8,基本・単一!$L$8,IF(D45=基本・単一!$F$9,基本・単一!$L$9,IF(D45=基本・単一!$F$10,基本・単一!$L$10)))))))</f>
        <v>404</v>
      </c>
      <c r="I45" s="246"/>
      <c r="J45" s="73">
        <f>J44+基本・複合!$Q$2</f>
        <v>1844</v>
      </c>
      <c r="K45" s="246"/>
      <c r="L45" s="73">
        <f t="shared" si="10"/>
        <v>2349</v>
      </c>
      <c r="M45" s="74">
        <f t="shared" si="1"/>
        <v>26308</v>
      </c>
      <c r="N45" s="74">
        <f t="shared" si="2"/>
        <v>25745</v>
      </c>
      <c r="O45" s="74">
        <f t="shared" si="3"/>
        <v>25604</v>
      </c>
      <c r="P45" s="74">
        <f t="shared" si="4"/>
        <v>25181</v>
      </c>
      <c r="Q45" s="74">
        <f t="shared" si="5"/>
        <v>24899</v>
      </c>
      <c r="R45" s="74">
        <f t="shared" si="6"/>
        <v>24335</v>
      </c>
      <c r="S45" s="74">
        <f t="shared" si="7"/>
        <v>23912</v>
      </c>
      <c r="T45" s="74">
        <f t="shared" si="8"/>
        <v>23490</v>
      </c>
      <c r="U45" s="44"/>
      <c r="V45" s="44"/>
    </row>
    <row r="46" spans="1:22" ht="18" customHeight="1" x14ac:dyDescent="0.15">
      <c r="A46" s="57" t="s">
        <v>228</v>
      </c>
      <c r="B46" s="67" t="s">
        <v>6</v>
      </c>
      <c r="C46" s="68" t="s">
        <v>18</v>
      </c>
      <c r="D46" s="69">
        <v>1.5</v>
      </c>
      <c r="E46" s="70" t="s">
        <v>1</v>
      </c>
      <c r="F46" s="71">
        <v>0.5</v>
      </c>
      <c r="G46" s="76">
        <f t="shared" si="9"/>
        <v>2</v>
      </c>
      <c r="H46" s="73">
        <f>IF(D46=基本・単一!$F$4,基本・単一!$L$4,IF(D46=基本・単一!$F$5,基本・単一!$L$5,IF(D46=基本・単一!$F$6,基本・単一!$L$6,IF(D46=基本・単一!$F$7,基本・単一!$L$7,IF(D46=基本・単一!$F$8,基本・単一!$L$8,IF(D46=基本・単一!$F$9,基本・単一!$L$9,IF(D46=基本・単一!$F$10,基本・単一!$L$10)))))))</f>
        <v>587</v>
      </c>
      <c r="I46" s="246"/>
      <c r="J46" s="73">
        <f>基本・複合!M15</f>
        <v>82</v>
      </c>
      <c r="K46" s="246"/>
      <c r="L46" s="73">
        <f t="shared" si="10"/>
        <v>816</v>
      </c>
      <c r="M46" s="74">
        <f t="shared" si="1"/>
        <v>9139</v>
      </c>
      <c r="N46" s="74">
        <f t="shared" si="2"/>
        <v>8943</v>
      </c>
      <c r="O46" s="74">
        <f t="shared" si="3"/>
        <v>8894</v>
      </c>
      <c r="P46" s="74">
        <f t="shared" si="4"/>
        <v>8747</v>
      </c>
      <c r="Q46" s="74">
        <f t="shared" si="5"/>
        <v>8649</v>
      </c>
      <c r="R46" s="74">
        <f t="shared" si="6"/>
        <v>8453</v>
      </c>
      <c r="S46" s="74">
        <f t="shared" si="7"/>
        <v>8306</v>
      </c>
      <c r="T46" s="74">
        <f t="shared" si="8"/>
        <v>8160</v>
      </c>
      <c r="U46" s="44"/>
      <c r="V46" s="44"/>
    </row>
    <row r="47" spans="1:22" ht="18" customHeight="1" x14ac:dyDescent="0.15">
      <c r="A47" s="57" t="s">
        <v>232</v>
      </c>
      <c r="B47" s="67" t="s">
        <v>6</v>
      </c>
      <c r="C47" s="68" t="s">
        <v>18</v>
      </c>
      <c r="D47" s="69">
        <v>1.5</v>
      </c>
      <c r="E47" s="70" t="s">
        <v>1</v>
      </c>
      <c r="F47" s="71">
        <v>1</v>
      </c>
      <c r="G47" s="76">
        <f t="shared" si="9"/>
        <v>2.5</v>
      </c>
      <c r="H47" s="73">
        <f>IF(D47=基本・単一!$F$4,基本・単一!$L$4,IF(D47=基本・単一!$F$5,基本・単一!$L$5,IF(D47=基本・単一!$F$6,基本・単一!$L$6,IF(D47=基本・単一!$F$7,基本・単一!$L$7,IF(D47=基本・単一!$F$8,基本・単一!$L$8,IF(D47=基本・単一!$F$9,基本・単一!$L$9,IF(D47=基本・単一!$F$10,基本・単一!$L$10)))))))</f>
        <v>587</v>
      </c>
      <c r="I47" s="246"/>
      <c r="J47" s="73">
        <f>基本・複合!M16</f>
        <v>167</v>
      </c>
      <c r="K47" s="246"/>
      <c r="L47" s="73">
        <f t="shared" si="10"/>
        <v>901</v>
      </c>
      <c r="M47" s="74">
        <f t="shared" si="1"/>
        <v>10091</v>
      </c>
      <c r="N47" s="74">
        <f t="shared" si="2"/>
        <v>9874</v>
      </c>
      <c r="O47" s="74">
        <f t="shared" si="3"/>
        <v>9820</v>
      </c>
      <c r="P47" s="74">
        <f t="shared" si="4"/>
        <v>9658</v>
      </c>
      <c r="Q47" s="74">
        <f t="shared" si="5"/>
        <v>9550</v>
      </c>
      <c r="R47" s="74">
        <f t="shared" si="6"/>
        <v>9334</v>
      </c>
      <c r="S47" s="74">
        <f t="shared" si="7"/>
        <v>9172</v>
      </c>
      <c r="T47" s="74">
        <f t="shared" si="8"/>
        <v>9010</v>
      </c>
      <c r="U47" s="44"/>
      <c r="V47" s="44"/>
    </row>
    <row r="48" spans="1:22" ht="18" customHeight="1" x14ac:dyDescent="0.15">
      <c r="A48" s="57" t="s">
        <v>236</v>
      </c>
      <c r="B48" s="67" t="s">
        <v>6</v>
      </c>
      <c r="C48" s="68" t="s">
        <v>18</v>
      </c>
      <c r="D48" s="69">
        <v>1.5</v>
      </c>
      <c r="E48" s="70" t="s">
        <v>1</v>
      </c>
      <c r="F48" s="71">
        <v>1.5</v>
      </c>
      <c r="G48" s="76">
        <f t="shared" si="9"/>
        <v>3</v>
      </c>
      <c r="H48" s="73">
        <f>IF(D48=基本・単一!$F$4,基本・単一!$L$4,IF(D48=基本・単一!$F$5,基本・単一!$L$5,IF(D48=基本・単一!$F$6,基本・単一!$L$6,IF(D48=基本・単一!$F$7,基本・単一!$L$7,IF(D48=基本・単一!$F$8,基本・単一!$L$8,IF(D48=基本・単一!$F$9,基本・単一!$L$9,IF(D48=基本・単一!$F$10,基本・単一!$L$10)))))))</f>
        <v>587</v>
      </c>
      <c r="I48" s="246"/>
      <c r="J48" s="73">
        <f>基本・複合!M17</f>
        <v>250</v>
      </c>
      <c r="K48" s="246"/>
      <c r="L48" s="73">
        <f t="shared" si="10"/>
        <v>984</v>
      </c>
      <c r="M48" s="74">
        <f t="shared" si="1"/>
        <v>11020</v>
      </c>
      <c r="N48" s="74">
        <f t="shared" si="2"/>
        <v>10784</v>
      </c>
      <c r="O48" s="74">
        <f t="shared" si="3"/>
        <v>10725</v>
      </c>
      <c r="P48" s="74">
        <f t="shared" si="4"/>
        <v>10548</v>
      </c>
      <c r="Q48" s="74">
        <f t="shared" si="5"/>
        <v>10430</v>
      </c>
      <c r="R48" s="74">
        <f t="shared" si="6"/>
        <v>10194</v>
      </c>
      <c r="S48" s="74">
        <f t="shared" si="7"/>
        <v>10017</v>
      </c>
      <c r="T48" s="74">
        <f t="shared" si="8"/>
        <v>9840</v>
      </c>
      <c r="U48" s="44"/>
      <c r="V48" s="44"/>
    </row>
    <row r="49" spans="1:22" ht="18" customHeight="1" x14ac:dyDescent="0.15">
      <c r="A49" s="57" t="s">
        <v>240</v>
      </c>
      <c r="B49" s="67" t="s">
        <v>6</v>
      </c>
      <c r="C49" s="68" t="s">
        <v>18</v>
      </c>
      <c r="D49" s="69">
        <v>1.5</v>
      </c>
      <c r="E49" s="70" t="s">
        <v>1</v>
      </c>
      <c r="F49" s="71">
        <v>2</v>
      </c>
      <c r="G49" s="76">
        <f t="shared" si="9"/>
        <v>3.5</v>
      </c>
      <c r="H49" s="73">
        <f>IF(D49=基本・単一!$F$4,基本・単一!$L$4,IF(D49=基本・単一!$F$5,基本・単一!$L$5,IF(D49=基本・単一!$F$6,基本・単一!$L$6,IF(D49=基本・単一!$F$7,基本・単一!$L$7,IF(D49=基本・単一!$F$8,基本・単一!$L$8,IF(D49=基本・単一!$F$9,基本・単一!$L$9,IF(D49=基本・単一!$F$10,基本・単一!$L$10)))))))</f>
        <v>587</v>
      </c>
      <c r="I49" s="246"/>
      <c r="J49" s="73">
        <f>基本・複合!M18</f>
        <v>333</v>
      </c>
      <c r="K49" s="246"/>
      <c r="L49" s="73">
        <f t="shared" si="10"/>
        <v>1067</v>
      </c>
      <c r="M49" s="74">
        <f t="shared" si="1"/>
        <v>11950</v>
      </c>
      <c r="N49" s="74">
        <f t="shared" si="2"/>
        <v>11694</v>
      </c>
      <c r="O49" s="74">
        <f t="shared" si="3"/>
        <v>11630</v>
      </c>
      <c r="P49" s="74">
        <f t="shared" si="4"/>
        <v>11438</v>
      </c>
      <c r="Q49" s="74">
        <f t="shared" si="5"/>
        <v>11310</v>
      </c>
      <c r="R49" s="74">
        <f t="shared" si="6"/>
        <v>11054</v>
      </c>
      <c r="S49" s="74">
        <f t="shared" si="7"/>
        <v>10862</v>
      </c>
      <c r="T49" s="74">
        <f t="shared" si="8"/>
        <v>10670</v>
      </c>
      <c r="U49" s="44"/>
      <c r="V49" s="44"/>
    </row>
    <row r="50" spans="1:22" ht="18" customHeight="1" x14ac:dyDescent="0.15">
      <c r="A50" s="57" t="s">
        <v>242</v>
      </c>
      <c r="B50" s="67" t="s">
        <v>6</v>
      </c>
      <c r="C50" s="68" t="s">
        <v>18</v>
      </c>
      <c r="D50" s="69">
        <v>1.5</v>
      </c>
      <c r="E50" s="70" t="s">
        <v>1</v>
      </c>
      <c r="F50" s="71">
        <v>2.5</v>
      </c>
      <c r="G50" s="76">
        <f t="shared" si="9"/>
        <v>4</v>
      </c>
      <c r="H50" s="73">
        <f>IF(D50=基本・単一!$F$4,基本・単一!$L$4,IF(D50=基本・単一!$F$5,基本・単一!$L$5,IF(D50=基本・単一!$F$6,基本・単一!$L$6,IF(D50=基本・単一!$F$7,基本・単一!$L$7,IF(D50=基本・単一!$F$8,基本・単一!$L$8,IF(D50=基本・単一!$F$9,基本・単一!$L$9,IF(D50=基本・単一!$F$10,基本・単一!$L$10)))))))</f>
        <v>587</v>
      </c>
      <c r="I50" s="246"/>
      <c r="J50" s="73">
        <f>基本・複合!M19</f>
        <v>416</v>
      </c>
      <c r="K50" s="246"/>
      <c r="L50" s="73">
        <f t="shared" si="10"/>
        <v>1150</v>
      </c>
      <c r="M50" s="74">
        <f t="shared" si="1"/>
        <v>12880</v>
      </c>
      <c r="N50" s="74">
        <f t="shared" si="2"/>
        <v>12604</v>
      </c>
      <c r="O50" s="74">
        <f t="shared" si="3"/>
        <v>12535</v>
      </c>
      <c r="P50" s="74">
        <f t="shared" si="4"/>
        <v>12328</v>
      </c>
      <c r="Q50" s="74">
        <f t="shared" si="5"/>
        <v>12190</v>
      </c>
      <c r="R50" s="74">
        <f t="shared" si="6"/>
        <v>11914</v>
      </c>
      <c r="S50" s="74">
        <f t="shared" si="7"/>
        <v>11707</v>
      </c>
      <c r="T50" s="74">
        <f t="shared" si="8"/>
        <v>11500</v>
      </c>
      <c r="U50" s="44"/>
      <c r="V50" s="44"/>
    </row>
    <row r="51" spans="1:22" ht="18" customHeight="1" x14ac:dyDescent="0.15">
      <c r="A51" s="57" t="s">
        <v>244</v>
      </c>
      <c r="B51" s="67" t="s">
        <v>6</v>
      </c>
      <c r="C51" s="68" t="s">
        <v>18</v>
      </c>
      <c r="D51" s="69">
        <v>1.5</v>
      </c>
      <c r="E51" s="70" t="s">
        <v>1</v>
      </c>
      <c r="F51" s="71">
        <v>3</v>
      </c>
      <c r="G51" s="76">
        <f t="shared" si="9"/>
        <v>4.5</v>
      </c>
      <c r="H51" s="73">
        <f>IF(D51=基本・単一!$F$4,基本・単一!$L$4,IF(D51=基本・単一!$F$5,基本・単一!$L$5,IF(D51=基本・単一!$F$6,基本・単一!$L$6,IF(D51=基本・単一!$F$7,基本・単一!$L$7,IF(D51=基本・単一!$F$8,基本・単一!$L$8,IF(D51=基本・単一!$F$9,基本・単一!$L$9,IF(D51=基本・単一!$F$10,基本・単一!$L$10)))))))</f>
        <v>587</v>
      </c>
      <c r="I51" s="246"/>
      <c r="J51" s="73">
        <f>J50+基本・複合!$Q$2</f>
        <v>499</v>
      </c>
      <c r="K51" s="246"/>
      <c r="L51" s="73">
        <f t="shared" si="10"/>
        <v>1233</v>
      </c>
      <c r="M51" s="74">
        <f t="shared" si="1"/>
        <v>13809</v>
      </c>
      <c r="N51" s="74">
        <f t="shared" si="2"/>
        <v>13513</v>
      </c>
      <c r="O51" s="74">
        <f t="shared" si="3"/>
        <v>13439</v>
      </c>
      <c r="P51" s="74">
        <f t="shared" si="4"/>
        <v>13217</v>
      </c>
      <c r="Q51" s="74">
        <f t="shared" si="5"/>
        <v>13069</v>
      </c>
      <c r="R51" s="74">
        <f t="shared" si="6"/>
        <v>12773</v>
      </c>
      <c r="S51" s="74">
        <f t="shared" si="7"/>
        <v>12551</v>
      </c>
      <c r="T51" s="74">
        <f t="shared" si="8"/>
        <v>12330</v>
      </c>
      <c r="U51" s="44"/>
      <c r="V51" s="44"/>
    </row>
    <row r="52" spans="1:22" ht="18" customHeight="1" x14ac:dyDescent="0.15">
      <c r="A52" s="57" t="s">
        <v>246</v>
      </c>
      <c r="B52" s="67" t="s">
        <v>6</v>
      </c>
      <c r="C52" s="68" t="s">
        <v>18</v>
      </c>
      <c r="D52" s="69">
        <v>1.5</v>
      </c>
      <c r="E52" s="70" t="s">
        <v>1</v>
      </c>
      <c r="F52" s="71">
        <v>3.5</v>
      </c>
      <c r="G52" s="76">
        <f t="shared" si="9"/>
        <v>5</v>
      </c>
      <c r="H52" s="73">
        <f>IF(D52=基本・単一!$F$4,基本・単一!$L$4,IF(D52=基本・単一!$F$5,基本・単一!$L$5,IF(D52=基本・単一!$F$6,基本・単一!$L$6,IF(D52=基本・単一!$F$7,基本・単一!$L$7,IF(D52=基本・単一!$F$8,基本・単一!$L$8,IF(D52=基本・単一!$F$9,基本・単一!$L$9,IF(D52=基本・単一!$F$10,基本・単一!$L$10)))))))</f>
        <v>587</v>
      </c>
      <c r="I52" s="246"/>
      <c r="J52" s="73">
        <f>J51+基本・複合!$Q$2</f>
        <v>582</v>
      </c>
      <c r="K52" s="246"/>
      <c r="L52" s="73">
        <f t="shared" si="10"/>
        <v>1316</v>
      </c>
      <c r="M52" s="74">
        <f t="shared" si="1"/>
        <v>14739</v>
      </c>
      <c r="N52" s="74">
        <f t="shared" si="2"/>
        <v>14423</v>
      </c>
      <c r="O52" s="74">
        <f t="shared" si="3"/>
        <v>14344</v>
      </c>
      <c r="P52" s="74">
        <f t="shared" si="4"/>
        <v>14107</v>
      </c>
      <c r="Q52" s="74">
        <f t="shared" si="5"/>
        <v>13949</v>
      </c>
      <c r="R52" s="74">
        <f t="shared" si="6"/>
        <v>13633</v>
      </c>
      <c r="S52" s="74">
        <f t="shared" si="7"/>
        <v>13396</v>
      </c>
      <c r="T52" s="74">
        <f t="shared" si="8"/>
        <v>13160</v>
      </c>
      <c r="U52" s="44"/>
      <c r="V52" s="44"/>
    </row>
    <row r="53" spans="1:22" ht="18" customHeight="1" x14ac:dyDescent="0.15">
      <c r="A53" s="57" t="s">
        <v>249</v>
      </c>
      <c r="B53" s="67" t="s">
        <v>6</v>
      </c>
      <c r="C53" s="68" t="s">
        <v>18</v>
      </c>
      <c r="D53" s="69">
        <v>1.5</v>
      </c>
      <c r="E53" s="70" t="s">
        <v>1</v>
      </c>
      <c r="F53" s="71">
        <v>4</v>
      </c>
      <c r="G53" s="76">
        <f t="shared" si="9"/>
        <v>5.5</v>
      </c>
      <c r="H53" s="73">
        <f>IF(D53=基本・単一!$F$4,基本・単一!$L$4,IF(D53=基本・単一!$F$5,基本・単一!$L$5,IF(D53=基本・単一!$F$6,基本・単一!$L$6,IF(D53=基本・単一!$F$7,基本・単一!$L$7,IF(D53=基本・単一!$F$8,基本・単一!$L$8,IF(D53=基本・単一!$F$9,基本・単一!$L$9,IF(D53=基本・単一!$F$10,基本・単一!$L$10)))))))</f>
        <v>587</v>
      </c>
      <c r="I53" s="246"/>
      <c r="J53" s="73">
        <f>J52+基本・複合!$Q$2</f>
        <v>665</v>
      </c>
      <c r="K53" s="246"/>
      <c r="L53" s="73">
        <f t="shared" si="10"/>
        <v>1399</v>
      </c>
      <c r="M53" s="74">
        <f t="shared" si="1"/>
        <v>15668</v>
      </c>
      <c r="N53" s="74">
        <f t="shared" si="2"/>
        <v>15333</v>
      </c>
      <c r="O53" s="74">
        <f t="shared" si="3"/>
        <v>15249</v>
      </c>
      <c r="P53" s="74">
        <f t="shared" si="4"/>
        <v>14997</v>
      </c>
      <c r="Q53" s="74">
        <f t="shared" si="5"/>
        <v>14829</v>
      </c>
      <c r="R53" s="74">
        <f t="shared" si="6"/>
        <v>14493</v>
      </c>
      <c r="S53" s="74">
        <f t="shared" si="7"/>
        <v>14241</v>
      </c>
      <c r="T53" s="74">
        <f t="shared" si="8"/>
        <v>13990</v>
      </c>
      <c r="U53" s="44"/>
      <c r="V53" s="44"/>
    </row>
    <row r="54" spans="1:22" ht="18" customHeight="1" x14ac:dyDescent="0.15">
      <c r="A54" s="57" t="s">
        <v>251</v>
      </c>
      <c r="B54" s="67" t="s">
        <v>6</v>
      </c>
      <c r="C54" s="68" t="s">
        <v>18</v>
      </c>
      <c r="D54" s="69">
        <v>1.5</v>
      </c>
      <c r="E54" s="70" t="s">
        <v>1</v>
      </c>
      <c r="F54" s="71">
        <v>4.5</v>
      </c>
      <c r="G54" s="76">
        <f t="shared" si="9"/>
        <v>6</v>
      </c>
      <c r="H54" s="73">
        <f>IF(D54=基本・単一!$F$4,基本・単一!$L$4,IF(D54=基本・単一!$F$5,基本・単一!$L$5,IF(D54=基本・単一!$F$6,基本・単一!$L$6,IF(D54=基本・単一!$F$7,基本・単一!$L$7,IF(D54=基本・単一!$F$8,基本・単一!$L$8,IF(D54=基本・単一!$F$9,基本・単一!$L$9,IF(D54=基本・単一!$F$10,基本・単一!$L$10)))))))</f>
        <v>587</v>
      </c>
      <c r="I54" s="246"/>
      <c r="J54" s="73">
        <f>J53+基本・複合!$Q$2</f>
        <v>748</v>
      </c>
      <c r="K54" s="246"/>
      <c r="L54" s="73">
        <f t="shared" si="10"/>
        <v>1482</v>
      </c>
      <c r="M54" s="74">
        <f t="shared" si="1"/>
        <v>16598</v>
      </c>
      <c r="N54" s="74">
        <f t="shared" si="2"/>
        <v>16242</v>
      </c>
      <c r="O54" s="74">
        <f t="shared" si="3"/>
        <v>16153</v>
      </c>
      <c r="P54" s="74">
        <f t="shared" si="4"/>
        <v>15887</v>
      </c>
      <c r="Q54" s="74">
        <f t="shared" si="5"/>
        <v>15709</v>
      </c>
      <c r="R54" s="74">
        <f t="shared" si="6"/>
        <v>15353</v>
      </c>
      <c r="S54" s="74">
        <f t="shared" si="7"/>
        <v>15086</v>
      </c>
      <c r="T54" s="74">
        <f t="shared" si="8"/>
        <v>14820</v>
      </c>
      <c r="U54" s="44"/>
      <c r="V54" s="44"/>
    </row>
    <row r="55" spans="1:22" ht="18" customHeight="1" x14ac:dyDescent="0.15">
      <c r="A55" s="57" t="s">
        <v>253</v>
      </c>
      <c r="B55" s="67" t="s">
        <v>6</v>
      </c>
      <c r="C55" s="68" t="s">
        <v>18</v>
      </c>
      <c r="D55" s="69">
        <v>1.5</v>
      </c>
      <c r="E55" s="70" t="s">
        <v>1</v>
      </c>
      <c r="F55" s="71">
        <v>5</v>
      </c>
      <c r="G55" s="76">
        <f t="shared" si="9"/>
        <v>6.5</v>
      </c>
      <c r="H55" s="73">
        <f>IF(D55=基本・単一!$F$4,基本・単一!$L$4,IF(D55=基本・単一!$F$5,基本・単一!$L$5,IF(D55=基本・単一!$F$6,基本・単一!$L$6,IF(D55=基本・単一!$F$7,基本・単一!$L$7,IF(D55=基本・単一!$F$8,基本・単一!$L$8,IF(D55=基本・単一!$F$9,基本・単一!$L$9,IF(D55=基本・単一!$F$10,基本・単一!$L$10)))))))</f>
        <v>587</v>
      </c>
      <c r="I55" s="246"/>
      <c r="J55" s="73">
        <f>J54+基本・複合!$Q$2</f>
        <v>831</v>
      </c>
      <c r="K55" s="246"/>
      <c r="L55" s="73">
        <f t="shared" si="10"/>
        <v>1565</v>
      </c>
      <c r="M55" s="74">
        <f t="shared" si="1"/>
        <v>17528</v>
      </c>
      <c r="N55" s="74">
        <f t="shared" si="2"/>
        <v>17152</v>
      </c>
      <c r="O55" s="74">
        <f t="shared" si="3"/>
        <v>17058</v>
      </c>
      <c r="P55" s="74">
        <f t="shared" si="4"/>
        <v>16776</v>
      </c>
      <c r="Q55" s="74">
        <f t="shared" si="5"/>
        <v>16589</v>
      </c>
      <c r="R55" s="74">
        <f t="shared" si="6"/>
        <v>16213</v>
      </c>
      <c r="S55" s="74">
        <f t="shared" si="7"/>
        <v>15931</v>
      </c>
      <c r="T55" s="74">
        <f t="shared" si="8"/>
        <v>15650</v>
      </c>
      <c r="U55" s="44"/>
      <c r="V55" s="44"/>
    </row>
    <row r="56" spans="1:22" ht="18" customHeight="1" x14ac:dyDescent="0.15">
      <c r="A56" s="57" t="s">
        <v>255</v>
      </c>
      <c r="B56" s="67" t="s">
        <v>6</v>
      </c>
      <c r="C56" s="68" t="s">
        <v>18</v>
      </c>
      <c r="D56" s="69">
        <v>1.5</v>
      </c>
      <c r="E56" s="70" t="s">
        <v>1</v>
      </c>
      <c r="F56" s="71">
        <v>5.5</v>
      </c>
      <c r="G56" s="76">
        <f t="shared" si="9"/>
        <v>7</v>
      </c>
      <c r="H56" s="73">
        <f>IF(D56=基本・単一!$F$4,基本・単一!$L$4,IF(D56=基本・単一!$F$5,基本・単一!$L$5,IF(D56=基本・単一!$F$6,基本・単一!$L$6,IF(D56=基本・単一!$F$7,基本・単一!$L$7,IF(D56=基本・単一!$F$8,基本・単一!$L$8,IF(D56=基本・単一!$F$9,基本・単一!$L$9,IF(D56=基本・単一!$F$10,基本・単一!$L$10)))))))</f>
        <v>587</v>
      </c>
      <c r="I56" s="246"/>
      <c r="J56" s="73">
        <f>J55+基本・複合!$Q$2</f>
        <v>914</v>
      </c>
      <c r="K56" s="246"/>
      <c r="L56" s="73">
        <f t="shared" si="10"/>
        <v>1648</v>
      </c>
      <c r="M56" s="74">
        <f t="shared" si="1"/>
        <v>18457</v>
      </c>
      <c r="N56" s="74">
        <f t="shared" si="2"/>
        <v>18062</v>
      </c>
      <c r="O56" s="74">
        <f t="shared" si="3"/>
        <v>17963</v>
      </c>
      <c r="P56" s="74">
        <f t="shared" si="4"/>
        <v>17666</v>
      </c>
      <c r="Q56" s="74">
        <f t="shared" si="5"/>
        <v>17468</v>
      </c>
      <c r="R56" s="74">
        <f t="shared" si="6"/>
        <v>17073</v>
      </c>
      <c r="S56" s="74">
        <f t="shared" si="7"/>
        <v>16776</v>
      </c>
      <c r="T56" s="74">
        <f t="shared" si="8"/>
        <v>16480</v>
      </c>
      <c r="U56" s="44"/>
      <c r="V56" s="44"/>
    </row>
    <row r="57" spans="1:22" ht="18" customHeight="1" x14ac:dyDescent="0.15">
      <c r="A57" s="57" t="s">
        <v>257</v>
      </c>
      <c r="B57" s="67" t="s">
        <v>6</v>
      </c>
      <c r="C57" s="68" t="s">
        <v>18</v>
      </c>
      <c r="D57" s="69">
        <v>1.5</v>
      </c>
      <c r="E57" s="70" t="s">
        <v>1</v>
      </c>
      <c r="F57" s="71">
        <v>6</v>
      </c>
      <c r="G57" s="76">
        <f t="shared" si="9"/>
        <v>7.5</v>
      </c>
      <c r="H57" s="73">
        <f>IF(D57=基本・単一!$F$4,基本・単一!$L$4,IF(D57=基本・単一!$F$5,基本・単一!$L$5,IF(D57=基本・単一!$F$6,基本・単一!$L$6,IF(D57=基本・単一!$F$7,基本・単一!$L$7,IF(D57=基本・単一!$F$8,基本・単一!$L$8,IF(D57=基本・単一!$F$9,基本・単一!$L$9,IF(D57=基本・単一!$F$10,基本・単一!$L$10)))))))</f>
        <v>587</v>
      </c>
      <c r="I57" s="246"/>
      <c r="J57" s="73">
        <f>J56+基本・複合!$Q$2</f>
        <v>997</v>
      </c>
      <c r="K57" s="246"/>
      <c r="L57" s="73">
        <f t="shared" si="10"/>
        <v>1731</v>
      </c>
      <c r="M57" s="74">
        <f t="shared" si="1"/>
        <v>19387</v>
      </c>
      <c r="N57" s="74">
        <f t="shared" si="2"/>
        <v>18971</v>
      </c>
      <c r="O57" s="74">
        <f t="shared" si="3"/>
        <v>18867</v>
      </c>
      <c r="P57" s="74">
        <f t="shared" si="4"/>
        <v>18556</v>
      </c>
      <c r="Q57" s="74">
        <f t="shared" si="5"/>
        <v>18348</v>
      </c>
      <c r="R57" s="74">
        <f t="shared" si="6"/>
        <v>17933</v>
      </c>
      <c r="S57" s="74">
        <f t="shared" si="7"/>
        <v>17621</v>
      </c>
      <c r="T57" s="74">
        <f t="shared" si="8"/>
        <v>17310</v>
      </c>
      <c r="U57" s="44"/>
      <c r="V57" s="44"/>
    </row>
    <row r="58" spans="1:22" ht="18" customHeight="1" x14ac:dyDescent="0.15">
      <c r="A58" s="57" t="s">
        <v>259</v>
      </c>
      <c r="B58" s="67" t="s">
        <v>6</v>
      </c>
      <c r="C58" s="68" t="s">
        <v>18</v>
      </c>
      <c r="D58" s="69">
        <v>1.5</v>
      </c>
      <c r="E58" s="70" t="s">
        <v>1</v>
      </c>
      <c r="F58" s="71">
        <v>6.5</v>
      </c>
      <c r="G58" s="76">
        <f t="shared" si="9"/>
        <v>8</v>
      </c>
      <c r="H58" s="73">
        <f>IF(D58=基本・単一!$F$4,基本・単一!$L$4,IF(D58=基本・単一!$F$5,基本・単一!$L$5,IF(D58=基本・単一!$F$6,基本・単一!$L$6,IF(D58=基本・単一!$F$7,基本・単一!$L$7,IF(D58=基本・単一!$F$8,基本・単一!$L$8,IF(D58=基本・単一!$F$9,基本・単一!$L$9,IF(D58=基本・単一!$F$10,基本・単一!$L$10)))))))</f>
        <v>587</v>
      </c>
      <c r="I58" s="246"/>
      <c r="J58" s="73">
        <f>J57+基本・複合!$Q$2</f>
        <v>1080</v>
      </c>
      <c r="K58" s="246"/>
      <c r="L58" s="73">
        <f t="shared" si="10"/>
        <v>1814</v>
      </c>
      <c r="M58" s="74">
        <f t="shared" si="1"/>
        <v>20316</v>
      </c>
      <c r="N58" s="74">
        <f t="shared" si="2"/>
        <v>19881</v>
      </c>
      <c r="O58" s="74">
        <f t="shared" si="3"/>
        <v>19772</v>
      </c>
      <c r="P58" s="74">
        <f t="shared" si="4"/>
        <v>19446</v>
      </c>
      <c r="Q58" s="74">
        <f t="shared" si="5"/>
        <v>19228</v>
      </c>
      <c r="R58" s="74">
        <f t="shared" si="6"/>
        <v>18793</v>
      </c>
      <c r="S58" s="74">
        <f t="shared" si="7"/>
        <v>18466</v>
      </c>
      <c r="T58" s="74">
        <f t="shared" si="8"/>
        <v>18140</v>
      </c>
      <c r="U58" s="44"/>
      <c r="V58" s="44"/>
    </row>
    <row r="59" spans="1:22" ht="18" customHeight="1" x14ac:dyDescent="0.15">
      <c r="A59" s="57" t="s">
        <v>262</v>
      </c>
      <c r="B59" s="67" t="s">
        <v>6</v>
      </c>
      <c r="C59" s="68" t="s">
        <v>18</v>
      </c>
      <c r="D59" s="69">
        <v>1.5</v>
      </c>
      <c r="E59" s="70" t="s">
        <v>1</v>
      </c>
      <c r="F59" s="71">
        <v>7</v>
      </c>
      <c r="G59" s="76">
        <f t="shared" si="9"/>
        <v>8.5</v>
      </c>
      <c r="H59" s="73">
        <f>IF(D59=基本・単一!$F$4,基本・単一!$L$4,IF(D59=基本・単一!$F$5,基本・単一!$L$5,IF(D59=基本・単一!$F$6,基本・単一!$L$6,IF(D59=基本・単一!$F$7,基本・単一!$L$7,IF(D59=基本・単一!$F$8,基本・単一!$L$8,IF(D59=基本・単一!$F$9,基本・単一!$L$9,IF(D59=基本・単一!$F$10,基本・単一!$L$10)))))))</f>
        <v>587</v>
      </c>
      <c r="I59" s="246"/>
      <c r="J59" s="73">
        <f>J58+基本・複合!$Q$2</f>
        <v>1163</v>
      </c>
      <c r="K59" s="246"/>
      <c r="L59" s="73">
        <f t="shared" si="10"/>
        <v>1897</v>
      </c>
      <c r="M59" s="74">
        <f t="shared" si="1"/>
        <v>21246</v>
      </c>
      <c r="N59" s="74">
        <f t="shared" si="2"/>
        <v>20791</v>
      </c>
      <c r="O59" s="74">
        <f t="shared" si="3"/>
        <v>20677</v>
      </c>
      <c r="P59" s="74">
        <f t="shared" si="4"/>
        <v>20335</v>
      </c>
      <c r="Q59" s="74">
        <f t="shared" si="5"/>
        <v>20108</v>
      </c>
      <c r="R59" s="74">
        <f t="shared" si="6"/>
        <v>19652</v>
      </c>
      <c r="S59" s="74">
        <f t="shared" si="7"/>
        <v>19311</v>
      </c>
      <c r="T59" s="74">
        <f t="shared" si="8"/>
        <v>18970</v>
      </c>
      <c r="U59" s="44"/>
      <c r="V59" s="44"/>
    </row>
    <row r="60" spans="1:22" ht="18" customHeight="1" x14ac:dyDescent="0.15">
      <c r="A60" s="57" t="s">
        <v>265</v>
      </c>
      <c r="B60" s="67" t="s">
        <v>6</v>
      </c>
      <c r="C60" s="68" t="s">
        <v>18</v>
      </c>
      <c r="D60" s="69">
        <v>1.5</v>
      </c>
      <c r="E60" s="70" t="s">
        <v>1</v>
      </c>
      <c r="F60" s="71">
        <v>7.5</v>
      </c>
      <c r="G60" s="76">
        <f t="shared" si="9"/>
        <v>9</v>
      </c>
      <c r="H60" s="73">
        <f>IF(D60=基本・単一!$F$4,基本・単一!$L$4,IF(D60=基本・単一!$F$5,基本・単一!$L$5,IF(D60=基本・単一!$F$6,基本・単一!$L$6,IF(D60=基本・単一!$F$7,基本・単一!$L$7,IF(D60=基本・単一!$F$8,基本・単一!$L$8,IF(D60=基本・単一!$F$9,基本・単一!$L$9,IF(D60=基本・単一!$F$10,基本・単一!$L$10)))))))</f>
        <v>587</v>
      </c>
      <c r="I60" s="246"/>
      <c r="J60" s="73">
        <f>J59+基本・複合!$Q$2</f>
        <v>1246</v>
      </c>
      <c r="K60" s="246"/>
      <c r="L60" s="73">
        <f t="shared" si="10"/>
        <v>1980</v>
      </c>
      <c r="M60" s="74">
        <f t="shared" si="1"/>
        <v>22176</v>
      </c>
      <c r="N60" s="74">
        <f t="shared" si="2"/>
        <v>21700</v>
      </c>
      <c r="O60" s="74">
        <f t="shared" si="3"/>
        <v>21582</v>
      </c>
      <c r="P60" s="74">
        <f t="shared" si="4"/>
        <v>21225</v>
      </c>
      <c r="Q60" s="74">
        <f t="shared" si="5"/>
        <v>20988</v>
      </c>
      <c r="R60" s="74">
        <f t="shared" si="6"/>
        <v>20512</v>
      </c>
      <c r="S60" s="74">
        <f t="shared" si="7"/>
        <v>20156</v>
      </c>
      <c r="T60" s="74">
        <f t="shared" si="8"/>
        <v>19800</v>
      </c>
      <c r="U60" s="44"/>
      <c r="V60" s="44"/>
    </row>
    <row r="61" spans="1:22" ht="18" customHeight="1" x14ac:dyDescent="0.15">
      <c r="A61" s="57" t="s">
        <v>268</v>
      </c>
      <c r="B61" s="67" t="s">
        <v>6</v>
      </c>
      <c r="C61" s="68" t="s">
        <v>18</v>
      </c>
      <c r="D61" s="69">
        <v>1.5</v>
      </c>
      <c r="E61" s="70" t="s">
        <v>1</v>
      </c>
      <c r="F61" s="71">
        <v>8</v>
      </c>
      <c r="G61" s="76">
        <f t="shared" si="9"/>
        <v>9.5</v>
      </c>
      <c r="H61" s="73">
        <f>IF(D61=基本・単一!$F$4,基本・単一!$L$4,IF(D61=基本・単一!$F$5,基本・単一!$L$5,IF(D61=基本・単一!$F$6,基本・単一!$L$6,IF(D61=基本・単一!$F$7,基本・単一!$L$7,IF(D61=基本・単一!$F$8,基本・単一!$L$8,IF(D61=基本・単一!$F$9,基本・単一!$L$9,IF(D61=基本・単一!$F$10,基本・単一!$L$10)))))))</f>
        <v>587</v>
      </c>
      <c r="I61" s="246"/>
      <c r="J61" s="73">
        <f>J60+基本・複合!$Q$2</f>
        <v>1329</v>
      </c>
      <c r="K61" s="246"/>
      <c r="L61" s="73">
        <f t="shared" si="10"/>
        <v>2063</v>
      </c>
      <c r="M61" s="74">
        <f t="shared" si="1"/>
        <v>23105</v>
      </c>
      <c r="N61" s="74">
        <f t="shared" si="2"/>
        <v>22610</v>
      </c>
      <c r="O61" s="74">
        <f t="shared" si="3"/>
        <v>22486</v>
      </c>
      <c r="P61" s="74">
        <f t="shared" si="4"/>
        <v>22115</v>
      </c>
      <c r="Q61" s="74">
        <f t="shared" si="5"/>
        <v>21867</v>
      </c>
      <c r="R61" s="74">
        <f t="shared" si="6"/>
        <v>21372</v>
      </c>
      <c r="S61" s="74">
        <f t="shared" si="7"/>
        <v>21001</v>
      </c>
      <c r="T61" s="74">
        <f t="shared" si="8"/>
        <v>20630</v>
      </c>
      <c r="U61" s="44"/>
      <c r="V61" s="44"/>
    </row>
    <row r="62" spans="1:22" ht="18" customHeight="1" x14ac:dyDescent="0.15">
      <c r="A62" s="57" t="s">
        <v>271</v>
      </c>
      <c r="B62" s="67" t="s">
        <v>6</v>
      </c>
      <c r="C62" s="68" t="s">
        <v>18</v>
      </c>
      <c r="D62" s="69">
        <v>1.5</v>
      </c>
      <c r="E62" s="70" t="s">
        <v>1</v>
      </c>
      <c r="F62" s="71">
        <v>8.5</v>
      </c>
      <c r="G62" s="76">
        <f t="shared" si="9"/>
        <v>10</v>
      </c>
      <c r="H62" s="73">
        <f>IF(D62=基本・単一!$F$4,基本・単一!$L$4,IF(D62=基本・単一!$F$5,基本・単一!$L$5,IF(D62=基本・単一!$F$6,基本・単一!$L$6,IF(D62=基本・単一!$F$7,基本・単一!$L$7,IF(D62=基本・単一!$F$8,基本・単一!$L$8,IF(D62=基本・単一!$F$9,基本・単一!$L$9,IF(D62=基本・単一!$F$10,基本・単一!$L$10)))))))</f>
        <v>587</v>
      </c>
      <c r="I62" s="246"/>
      <c r="J62" s="73">
        <f>J61+基本・複合!$Q$2</f>
        <v>1412</v>
      </c>
      <c r="K62" s="246"/>
      <c r="L62" s="73">
        <f t="shared" si="10"/>
        <v>2146</v>
      </c>
      <c r="M62" s="74">
        <f t="shared" si="1"/>
        <v>24035</v>
      </c>
      <c r="N62" s="74">
        <f t="shared" si="2"/>
        <v>23520</v>
      </c>
      <c r="O62" s="74">
        <f t="shared" si="3"/>
        <v>23391</v>
      </c>
      <c r="P62" s="74">
        <f t="shared" si="4"/>
        <v>23005</v>
      </c>
      <c r="Q62" s="74">
        <f t="shared" si="5"/>
        <v>22747</v>
      </c>
      <c r="R62" s="74">
        <f t="shared" si="6"/>
        <v>22232</v>
      </c>
      <c r="S62" s="74">
        <f t="shared" si="7"/>
        <v>21846</v>
      </c>
      <c r="T62" s="74">
        <f t="shared" si="8"/>
        <v>21460</v>
      </c>
      <c r="U62" s="44"/>
      <c r="V62" s="44"/>
    </row>
    <row r="63" spans="1:22" ht="18" customHeight="1" x14ac:dyDescent="0.15">
      <c r="A63" s="57" t="s">
        <v>274</v>
      </c>
      <c r="B63" s="67" t="s">
        <v>6</v>
      </c>
      <c r="C63" s="68" t="s">
        <v>18</v>
      </c>
      <c r="D63" s="69">
        <v>1.5</v>
      </c>
      <c r="E63" s="70" t="s">
        <v>1</v>
      </c>
      <c r="F63" s="71">
        <v>9</v>
      </c>
      <c r="G63" s="76">
        <f t="shared" si="9"/>
        <v>10.5</v>
      </c>
      <c r="H63" s="73">
        <f>IF(D63=基本・単一!$F$4,基本・単一!$L$4,IF(D63=基本・単一!$F$5,基本・単一!$L$5,IF(D63=基本・単一!$F$6,基本・単一!$L$6,IF(D63=基本・単一!$F$7,基本・単一!$L$7,IF(D63=基本・単一!$F$8,基本・単一!$L$8,IF(D63=基本・単一!$F$9,基本・単一!$L$9,IF(D63=基本・単一!$F$10,基本・単一!$L$10)))))))</f>
        <v>587</v>
      </c>
      <c r="I63" s="246"/>
      <c r="J63" s="73">
        <f>J62+基本・複合!$Q$2</f>
        <v>1495</v>
      </c>
      <c r="K63" s="246"/>
      <c r="L63" s="73">
        <f t="shared" si="10"/>
        <v>2229</v>
      </c>
      <c r="M63" s="74">
        <f t="shared" si="1"/>
        <v>24964</v>
      </c>
      <c r="N63" s="74">
        <f t="shared" si="2"/>
        <v>24429</v>
      </c>
      <c r="O63" s="74">
        <f t="shared" si="3"/>
        <v>24296</v>
      </c>
      <c r="P63" s="74">
        <f t="shared" si="4"/>
        <v>23894</v>
      </c>
      <c r="Q63" s="74">
        <f t="shared" si="5"/>
        <v>23627</v>
      </c>
      <c r="R63" s="74">
        <f t="shared" si="6"/>
        <v>23092</v>
      </c>
      <c r="S63" s="74">
        <f t="shared" si="7"/>
        <v>22691</v>
      </c>
      <c r="T63" s="74">
        <f t="shared" si="8"/>
        <v>22290</v>
      </c>
      <c r="U63" s="44"/>
      <c r="V63" s="44"/>
    </row>
    <row r="64" spans="1:22" ht="18" customHeight="1" x14ac:dyDescent="0.15">
      <c r="A64" s="57" t="s">
        <v>277</v>
      </c>
      <c r="B64" s="67" t="s">
        <v>6</v>
      </c>
      <c r="C64" s="68" t="s">
        <v>18</v>
      </c>
      <c r="D64" s="69">
        <v>1.5</v>
      </c>
      <c r="E64" s="70" t="s">
        <v>1</v>
      </c>
      <c r="F64" s="71">
        <v>9.5</v>
      </c>
      <c r="G64" s="76">
        <f t="shared" si="9"/>
        <v>11</v>
      </c>
      <c r="H64" s="73">
        <f>IF(D64=基本・単一!$F$4,基本・単一!$L$4,IF(D64=基本・単一!$F$5,基本・単一!$L$5,IF(D64=基本・単一!$F$6,基本・単一!$L$6,IF(D64=基本・単一!$F$7,基本・単一!$L$7,IF(D64=基本・単一!$F$8,基本・単一!$L$8,IF(D64=基本・単一!$F$9,基本・単一!$L$9,IF(D64=基本・単一!$F$10,基本・単一!$L$10)))))))</f>
        <v>587</v>
      </c>
      <c r="I64" s="246"/>
      <c r="J64" s="73">
        <f>J63+基本・複合!$Q$2</f>
        <v>1578</v>
      </c>
      <c r="K64" s="246"/>
      <c r="L64" s="73">
        <f t="shared" si="10"/>
        <v>2312</v>
      </c>
      <c r="M64" s="74">
        <f t="shared" si="1"/>
        <v>25894</v>
      </c>
      <c r="N64" s="74">
        <f t="shared" si="2"/>
        <v>25339</v>
      </c>
      <c r="O64" s="74">
        <f t="shared" si="3"/>
        <v>25200</v>
      </c>
      <c r="P64" s="74">
        <f t="shared" si="4"/>
        <v>24784</v>
      </c>
      <c r="Q64" s="74">
        <f t="shared" si="5"/>
        <v>24507</v>
      </c>
      <c r="R64" s="74">
        <f t="shared" si="6"/>
        <v>23952</v>
      </c>
      <c r="S64" s="74">
        <f t="shared" si="7"/>
        <v>23536</v>
      </c>
      <c r="T64" s="74">
        <f t="shared" si="8"/>
        <v>23120</v>
      </c>
      <c r="U64" s="44"/>
      <c r="V64" s="44"/>
    </row>
    <row r="65" spans="1:22" ht="18" customHeight="1" x14ac:dyDescent="0.15">
      <c r="A65" s="57" t="s">
        <v>280</v>
      </c>
      <c r="B65" s="67" t="s">
        <v>6</v>
      </c>
      <c r="C65" s="68" t="s">
        <v>18</v>
      </c>
      <c r="D65" s="69">
        <v>1.5</v>
      </c>
      <c r="E65" s="70" t="s">
        <v>1</v>
      </c>
      <c r="F65" s="71">
        <v>10</v>
      </c>
      <c r="G65" s="76">
        <f t="shared" si="9"/>
        <v>11.5</v>
      </c>
      <c r="H65" s="73">
        <f>IF(D65=基本・単一!$F$4,基本・単一!$L$4,IF(D65=基本・単一!$F$5,基本・単一!$L$5,IF(D65=基本・単一!$F$6,基本・単一!$L$6,IF(D65=基本・単一!$F$7,基本・単一!$L$7,IF(D65=基本・単一!$F$8,基本・単一!$L$8,IF(D65=基本・単一!$F$9,基本・単一!$L$9,IF(D65=基本・単一!$F$10,基本・単一!$L$10)))))))</f>
        <v>587</v>
      </c>
      <c r="I65" s="246"/>
      <c r="J65" s="73">
        <f>J64+基本・複合!$Q$2</f>
        <v>1661</v>
      </c>
      <c r="K65" s="246"/>
      <c r="L65" s="73">
        <f t="shared" si="10"/>
        <v>2395</v>
      </c>
      <c r="M65" s="74">
        <f t="shared" si="1"/>
        <v>26824</v>
      </c>
      <c r="N65" s="74">
        <f t="shared" si="2"/>
        <v>26249</v>
      </c>
      <c r="O65" s="74">
        <f t="shared" si="3"/>
        <v>26105</v>
      </c>
      <c r="P65" s="74">
        <f t="shared" si="4"/>
        <v>25674</v>
      </c>
      <c r="Q65" s="74">
        <f t="shared" si="5"/>
        <v>25387</v>
      </c>
      <c r="R65" s="74">
        <f t="shared" si="6"/>
        <v>24812</v>
      </c>
      <c r="S65" s="74">
        <f t="shared" si="7"/>
        <v>24381</v>
      </c>
      <c r="T65" s="74">
        <f t="shared" si="8"/>
        <v>23950</v>
      </c>
      <c r="U65" s="44"/>
      <c r="V65" s="44"/>
    </row>
    <row r="66" spans="1:22" ht="18" customHeight="1" x14ac:dyDescent="0.15">
      <c r="A66" s="57" t="s">
        <v>283</v>
      </c>
      <c r="B66" s="67" t="s">
        <v>6</v>
      </c>
      <c r="C66" s="68" t="s">
        <v>18</v>
      </c>
      <c r="D66" s="69">
        <v>1.5</v>
      </c>
      <c r="E66" s="70" t="s">
        <v>1</v>
      </c>
      <c r="F66" s="71">
        <v>10.5</v>
      </c>
      <c r="G66" s="76">
        <f t="shared" si="9"/>
        <v>12</v>
      </c>
      <c r="H66" s="73">
        <f>IF(D66=基本・単一!$F$4,基本・単一!$L$4,IF(D66=基本・単一!$F$5,基本・単一!$L$5,IF(D66=基本・単一!$F$6,基本・単一!$L$6,IF(D66=基本・単一!$F$7,基本・単一!$L$7,IF(D66=基本・単一!$F$8,基本・単一!$L$8,IF(D66=基本・単一!$F$9,基本・単一!$L$9,IF(D66=基本・単一!$F$10,基本・単一!$L$10)))))))</f>
        <v>587</v>
      </c>
      <c r="I66" s="246"/>
      <c r="J66" s="73">
        <f>J65+基本・複合!$Q$2</f>
        <v>1744</v>
      </c>
      <c r="K66" s="246"/>
      <c r="L66" s="73">
        <f t="shared" si="10"/>
        <v>2478</v>
      </c>
      <c r="M66" s="74">
        <f t="shared" si="1"/>
        <v>27753</v>
      </c>
      <c r="N66" s="74">
        <f t="shared" si="2"/>
        <v>27158</v>
      </c>
      <c r="O66" s="74">
        <f t="shared" si="3"/>
        <v>27010</v>
      </c>
      <c r="P66" s="74">
        <f t="shared" si="4"/>
        <v>26564</v>
      </c>
      <c r="Q66" s="74">
        <f t="shared" si="5"/>
        <v>26266</v>
      </c>
      <c r="R66" s="74">
        <f t="shared" si="6"/>
        <v>25672</v>
      </c>
      <c r="S66" s="74">
        <f t="shared" si="7"/>
        <v>25226</v>
      </c>
      <c r="T66" s="74">
        <f t="shared" si="8"/>
        <v>24780</v>
      </c>
      <c r="U66" s="44"/>
      <c r="V66" s="44"/>
    </row>
    <row r="67" spans="1:22" ht="18" customHeight="1" x14ac:dyDescent="0.15">
      <c r="A67" s="57" t="s">
        <v>537</v>
      </c>
      <c r="B67" s="67" t="s">
        <v>6</v>
      </c>
      <c r="C67" s="68" t="s">
        <v>18</v>
      </c>
      <c r="D67" s="69">
        <v>2</v>
      </c>
      <c r="E67" s="70" t="s">
        <v>1</v>
      </c>
      <c r="F67" s="71">
        <v>0.5</v>
      </c>
      <c r="G67" s="76">
        <f t="shared" si="9"/>
        <v>2.5</v>
      </c>
      <c r="H67" s="73">
        <f>IF(D67=基本・単一!$F$4,基本・単一!$L$4,IF(D67=基本・単一!$F$5,基本・単一!$L$5,IF(D67=基本・単一!$F$6,基本・単一!$L$6,IF(D67=基本・単一!$F$7,基本・単一!$L$7,IF(D67=基本・単一!$F$8,基本・単一!$L$8,IF(D67=基本・単一!$F$9,基本・単一!$L$9,IF(D67=基本・単一!$F$10,基本・単一!$L$10)))))))</f>
        <v>669</v>
      </c>
      <c r="I67" s="246"/>
      <c r="J67" s="73">
        <f>基本・複合!M20</f>
        <v>85</v>
      </c>
      <c r="K67" s="246"/>
      <c r="L67" s="73">
        <f t="shared" si="10"/>
        <v>921</v>
      </c>
      <c r="M67" s="74">
        <f t="shared" si="1"/>
        <v>10315</v>
      </c>
      <c r="N67" s="74">
        <f t="shared" si="2"/>
        <v>10094</v>
      </c>
      <c r="O67" s="74">
        <f t="shared" si="3"/>
        <v>10038</v>
      </c>
      <c r="P67" s="74">
        <f t="shared" si="4"/>
        <v>9873</v>
      </c>
      <c r="Q67" s="74">
        <f t="shared" si="5"/>
        <v>9762</v>
      </c>
      <c r="R67" s="74">
        <f t="shared" si="6"/>
        <v>9541</v>
      </c>
      <c r="S67" s="74">
        <f t="shared" si="7"/>
        <v>9375</v>
      </c>
      <c r="T67" s="74">
        <f t="shared" si="8"/>
        <v>9210</v>
      </c>
      <c r="U67" s="44"/>
      <c r="V67" s="44"/>
    </row>
    <row r="68" spans="1:22" ht="18" customHeight="1" x14ac:dyDescent="0.15">
      <c r="A68" s="57" t="s">
        <v>538</v>
      </c>
      <c r="B68" s="67" t="s">
        <v>6</v>
      </c>
      <c r="C68" s="68" t="s">
        <v>18</v>
      </c>
      <c r="D68" s="69">
        <v>2</v>
      </c>
      <c r="E68" s="70" t="s">
        <v>1</v>
      </c>
      <c r="F68" s="71">
        <v>1</v>
      </c>
      <c r="G68" s="76">
        <f t="shared" si="9"/>
        <v>3</v>
      </c>
      <c r="H68" s="73">
        <f>IF(D68=基本・単一!$F$4,基本・単一!$L$4,IF(D68=基本・単一!$F$5,基本・単一!$L$5,IF(D68=基本・単一!$F$6,基本・単一!$L$6,IF(D68=基本・単一!$F$7,基本・単一!$L$7,IF(D68=基本・単一!$F$8,基本・単一!$L$8,IF(D68=基本・単一!$F$9,基本・単一!$L$9,IF(D68=基本・単一!$F$10,基本・単一!$L$10)))))))</f>
        <v>669</v>
      </c>
      <c r="I68" s="246"/>
      <c r="J68" s="73">
        <f>基本・複合!M21</f>
        <v>168</v>
      </c>
      <c r="K68" s="246"/>
      <c r="L68" s="73">
        <f t="shared" ref="L68:L99" si="11">ROUND(H68*(1+$I$4),0)+ROUND(J68*(1+$K$4),0)</f>
        <v>1004</v>
      </c>
      <c r="M68" s="74">
        <f t="shared" si="1"/>
        <v>11244</v>
      </c>
      <c r="N68" s="74">
        <f t="shared" si="2"/>
        <v>11003</v>
      </c>
      <c r="O68" s="74">
        <f t="shared" si="3"/>
        <v>10943</v>
      </c>
      <c r="P68" s="74">
        <f t="shared" si="4"/>
        <v>10762</v>
      </c>
      <c r="Q68" s="74">
        <f t="shared" si="5"/>
        <v>10642</v>
      </c>
      <c r="R68" s="74">
        <f t="shared" si="6"/>
        <v>10401</v>
      </c>
      <c r="S68" s="74">
        <f t="shared" si="7"/>
        <v>10220</v>
      </c>
      <c r="T68" s="74">
        <f t="shared" si="8"/>
        <v>10040</v>
      </c>
      <c r="U68" s="44"/>
      <c r="V68" s="44"/>
    </row>
    <row r="69" spans="1:22" ht="18" customHeight="1" x14ac:dyDescent="0.15">
      <c r="A69" s="57" t="s">
        <v>539</v>
      </c>
      <c r="B69" s="67" t="s">
        <v>6</v>
      </c>
      <c r="C69" s="68" t="s">
        <v>18</v>
      </c>
      <c r="D69" s="69">
        <v>2</v>
      </c>
      <c r="E69" s="70" t="s">
        <v>1</v>
      </c>
      <c r="F69" s="71">
        <v>1.5</v>
      </c>
      <c r="G69" s="76">
        <f t="shared" ref="G69:G108" si="12">D69+F69</f>
        <v>3.5</v>
      </c>
      <c r="H69" s="73">
        <f>IF(D69=基本・単一!$F$4,基本・単一!$L$4,IF(D69=基本・単一!$F$5,基本・単一!$L$5,IF(D69=基本・単一!$F$6,基本・単一!$L$6,IF(D69=基本・単一!$F$7,基本・単一!$L$7,IF(D69=基本・単一!$F$8,基本・単一!$L$8,IF(D69=基本・単一!$F$9,基本・単一!$L$9,IF(D69=基本・単一!$F$10,基本・単一!$L$10)))))))</f>
        <v>669</v>
      </c>
      <c r="I69" s="246"/>
      <c r="J69" s="73">
        <f>基本・複合!M22</f>
        <v>251</v>
      </c>
      <c r="K69" s="246"/>
      <c r="L69" s="73">
        <f t="shared" si="11"/>
        <v>1087</v>
      </c>
      <c r="M69" s="74">
        <f t="shared" si="1"/>
        <v>12174</v>
      </c>
      <c r="N69" s="74">
        <f t="shared" si="2"/>
        <v>11913</v>
      </c>
      <c r="O69" s="74">
        <f t="shared" si="3"/>
        <v>11848</v>
      </c>
      <c r="P69" s="74">
        <f t="shared" si="4"/>
        <v>11652</v>
      </c>
      <c r="Q69" s="74">
        <f t="shared" si="5"/>
        <v>11522</v>
      </c>
      <c r="R69" s="74">
        <f t="shared" si="6"/>
        <v>11261</v>
      </c>
      <c r="S69" s="74">
        <f t="shared" si="7"/>
        <v>11065</v>
      </c>
      <c r="T69" s="74">
        <f t="shared" si="8"/>
        <v>10870</v>
      </c>
      <c r="U69" s="44"/>
      <c r="V69" s="44"/>
    </row>
    <row r="70" spans="1:22" ht="18" customHeight="1" x14ac:dyDescent="0.15">
      <c r="A70" s="57" t="s">
        <v>540</v>
      </c>
      <c r="B70" s="67" t="s">
        <v>6</v>
      </c>
      <c r="C70" s="68" t="s">
        <v>18</v>
      </c>
      <c r="D70" s="69">
        <v>2</v>
      </c>
      <c r="E70" s="70" t="s">
        <v>1</v>
      </c>
      <c r="F70" s="71">
        <v>2</v>
      </c>
      <c r="G70" s="76">
        <f t="shared" si="12"/>
        <v>4</v>
      </c>
      <c r="H70" s="73">
        <f>IF(D70=基本・単一!$F$4,基本・単一!$L$4,IF(D70=基本・単一!$F$5,基本・単一!$L$5,IF(D70=基本・単一!$F$6,基本・単一!$L$6,IF(D70=基本・単一!$F$7,基本・単一!$L$7,IF(D70=基本・単一!$F$8,基本・単一!$L$8,IF(D70=基本・単一!$F$9,基本・単一!$L$9,IF(D70=基本・単一!$F$10,基本・単一!$L$10)))))))</f>
        <v>669</v>
      </c>
      <c r="I70" s="246"/>
      <c r="J70" s="73">
        <f>基本・複合!M23</f>
        <v>334</v>
      </c>
      <c r="K70" s="246"/>
      <c r="L70" s="73">
        <f t="shared" si="11"/>
        <v>1170</v>
      </c>
      <c r="M70" s="74">
        <f t="shared" si="1"/>
        <v>13104</v>
      </c>
      <c r="N70" s="74">
        <f t="shared" si="2"/>
        <v>12823</v>
      </c>
      <c r="O70" s="74">
        <f t="shared" si="3"/>
        <v>12753</v>
      </c>
      <c r="P70" s="74">
        <f t="shared" si="4"/>
        <v>12542</v>
      </c>
      <c r="Q70" s="74">
        <f t="shared" si="5"/>
        <v>12402</v>
      </c>
      <c r="R70" s="74">
        <f t="shared" si="6"/>
        <v>12121</v>
      </c>
      <c r="S70" s="74">
        <f t="shared" si="7"/>
        <v>11910</v>
      </c>
      <c r="T70" s="74">
        <f t="shared" si="8"/>
        <v>11700</v>
      </c>
      <c r="U70" s="44"/>
      <c r="V70" s="44"/>
    </row>
    <row r="71" spans="1:22" ht="18" customHeight="1" x14ac:dyDescent="0.15">
      <c r="A71" s="57" t="s">
        <v>288</v>
      </c>
      <c r="B71" s="67" t="s">
        <v>6</v>
      </c>
      <c r="C71" s="68" t="s">
        <v>18</v>
      </c>
      <c r="D71" s="69">
        <v>2</v>
      </c>
      <c r="E71" s="70" t="s">
        <v>1</v>
      </c>
      <c r="F71" s="71">
        <v>2.5</v>
      </c>
      <c r="G71" s="76">
        <f t="shared" si="12"/>
        <v>4.5</v>
      </c>
      <c r="H71" s="73">
        <f>IF(D71=基本・単一!$F$4,基本・単一!$L$4,IF(D71=基本・単一!$F$5,基本・単一!$L$5,IF(D71=基本・単一!$F$6,基本・単一!$L$6,IF(D71=基本・単一!$F$7,基本・単一!$L$7,IF(D71=基本・単一!$F$8,基本・単一!$L$8,IF(D71=基本・単一!$F$9,基本・単一!$L$9,IF(D71=基本・単一!$F$10,基本・単一!$L$10)))))))</f>
        <v>669</v>
      </c>
      <c r="I71" s="246"/>
      <c r="J71" s="73">
        <f>基本・複合!M24</f>
        <v>417</v>
      </c>
      <c r="K71" s="246"/>
      <c r="L71" s="73">
        <f t="shared" si="11"/>
        <v>1253</v>
      </c>
      <c r="M71" s="74">
        <f t="shared" si="1"/>
        <v>14033</v>
      </c>
      <c r="N71" s="74">
        <f t="shared" si="2"/>
        <v>13732</v>
      </c>
      <c r="O71" s="74">
        <f t="shared" si="3"/>
        <v>13657</v>
      </c>
      <c r="P71" s="74">
        <f t="shared" si="4"/>
        <v>13432</v>
      </c>
      <c r="Q71" s="74">
        <f t="shared" si="5"/>
        <v>13281</v>
      </c>
      <c r="R71" s="74">
        <f t="shared" si="6"/>
        <v>12981</v>
      </c>
      <c r="S71" s="74">
        <f t="shared" si="7"/>
        <v>12755</v>
      </c>
      <c r="T71" s="74">
        <f t="shared" si="8"/>
        <v>12530</v>
      </c>
      <c r="U71" s="44"/>
      <c r="V71" s="44"/>
    </row>
    <row r="72" spans="1:22" ht="18" customHeight="1" x14ac:dyDescent="0.15">
      <c r="A72" s="57" t="s">
        <v>289</v>
      </c>
      <c r="B72" s="67" t="s">
        <v>6</v>
      </c>
      <c r="C72" s="68" t="s">
        <v>18</v>
      </c>
      <c r="D72" s="69">
        <v>2</v>
      </c>
      <c r="E72" s="70" t="s">
        <v>1</v>
      </c>
      <c r="F72" s="71">
        <v>3</v>
      </c>
      <c r="G72" s="76">
        <f t="shared" si="12"/>
        <v>5</v>
      </c>
      <c r="H72" s="73">
        <f>IF(D72=基本・単一!$F$4,基本・単一!$L$4,IF(D72=基本・単一!$F$5,基本・単一!$L$5,IF(D72=基本・単一!$F$6,基本・単一!$L$6,IF(D72=基本・単一!$F$7,基本・単一!$L$7,IF(D72=基本・単一!$F$8,基本・単一!$L$8,IF(D72=基本・単一!$F$9,基本・単一!$L$9,IF(D72=基本・単一!$F$10,基本・単一!$L$10)))))))</f>
        <v>669</v>
      </c>
      <c r="I72" s="246"/>
      <c r="J72" s="73">
        <f>J71+基本・複合!Q2</f>
        <v>500</v>
      </c>
      <c r="K72" s="246"/>
      <c r="L72" s="73">
        <f t="shared" si="11"/>
        <v>1336</v>
      </c>
      <c r="M72" s="74">
        <f t="shared" si="1"/>
        <v>14963</v>
      </c>
      <c r="N72" s="74">
        <f t="shared" si="2"/>
        <v>14642</v>
      </c>
      <c r="O72" s="74">
        <f t="shared" si="3"/>
        <v>14562</v>
      </c>
      <c r="P72" s="74">
        <f t="shared" si="4"/>
        <v>14321</v>
      </c>
      <c r="Q72" s="74">
        <f t="shared" si="5"/>
        <v>14161</v>
      </c>
      <c r="R72" s="74">
        <f t="shared" si="6"/>
        <v>13840</v>
      </c>
      <c r="S72" s="74">
        <f t="shared" si="7"/>
        <v>13600</v>
      </c>
      <c r="T72" s="74">
        <f t="shared" si="8"/>
        <v>13360</v>
      </c>
      <c r="U72" s="44"/>
      <c r="V72" s="44"/>
    </row>
    <row r="73" spans="1:22" ht="18" customHeight="1" x14ac:dyDescent="0.15">
      <c r="A73" s="57" t="s">
        <v>290</v>
      </c>
      <c r="B73" s="67" t="s">
        <v>6</v>
      </c>
      <c r="C73" s="68" t="s">
        <v>18</v>
      </c>
      <c r="D73" s="69">
        <v>2</v>
      </c>
      <c r="E73" s="70" t="s">
        <v>1</v>
      </c>
      <c r="F73" s="71">
        <v>3.5</v>
      </c>
      <c r="G73" s="76">
        <f t="shared" si="12"/>
        <v>5.5</v>
      </c>
      <c r="H73" s="73">
        <f>IF(D73=基本・単一!$F$4,基本・単一!$L$4,IF(D73=基本・単一!$F$5,基本・単一!$L$5,IF(D73=基本・単一!$F$6,基本・単一!$L$6,IF(D73=基本・単一!$F$7,基本・単一!$L$7,IF(D73=基本・単一!$F$8,基本・単一!$L$8,IF(D73=基本・単一!$F$9,基本・単一!$L$9,IF(D73=基本・単一!$F$10,基本・単一!$L$10)))))))</f>
        <v>669</v>
      </c>
      <c r="I73" s="246"/>
      <c r="J73" s="73">
        <f>J72+基本・複合!$Q$2</f>
        <v>583</v>
      </c>
      <c r="K73" s="246"/>
      <c r="L73" s="73">
        <f t="shared" si="11"/>
        <v>1419</v>
      </c>
      <c r="M73" s="74">
        <f t="shared" si="1"/>
        <v>15892</v>
      </c>
      <c r="N73" s="74">
        <f t="shared" si="2"/>
        <v>15552</v>
      </c>
      <c r="O73" s="74">
        <f t="shared" si="3"/>
        <v>15467</v>
      </c>
      <c r="P73" s="74">
        <f t="shared" si="4"/>
        <v>15211</v>
      </c>
      <c r="Q73" s="74">
        <f t="shared" si="5"/>
        <v>15041</v>
      </c>
      <c r="R73" s="74">
        <f t="shared" si="6"/>
        <v>14700</v>
      </c>
      <c r="S73" s="74">
        <f t="shared" si="7"/>
        <v>14445</v>
      </c>
      <c r="T73" s="74">
        <f t="shared" si="8"/>
        <v>14190</v>
      </c>
      <c r="U73" s="44"/>
      <c r="V73" s="44"/>
    </row>
    <row r="74" spans="1:22" ht="18" customHeight="1" x14ac:dyDescent="0.15">
      <c r="A74" s="57" t="s">
        <v>291</v>
      </c>
      <c r="B74" s="67" t="s">
        <v>6</v>
      </c>
      <c r="C74" s="68" t="s">
        <v>18</v>
      </c>
      <c r="D74" s="69">
        <v>2</v>
      </c>
      <c r="E74" s="70" t="s">
        <v>1</v>
      </c>
      <c r="F74" s="71">
        <v>4</v>
      </c>
      <c r="G74" s="76">
        <f t="shared" si="12"/>
        <v>6</v>
      </c>
      <c r="H74" s="73">
        <f>IF(D74=基本・単一!$F$4,基本・単一!$L$4,IF(D74=基本・単一!$F$5,基本・単一!$L$5,IF(D74=基本・単一!$F$6,基本・単一!$L$6,IF(D74=基本・単一!$F$7,基本・単一!$L$7,IF(D74=基本・単一!$F$8,基本・単一!$L$8,IF(D74=基本・単一!$F$9,基本・単一!$L$9,IF(D74=基本・単一!$F$10,基本・単一!$L$10)))))))</f>
        <v>669</v>
      </c>
      <c r="I74" s="246"/>
      <c r="J74" s="73">
        <f>J73+基本・複合!$Q$2</f>
        <v>666</v>
      </c>
      <c r="K74" s="246"/>
      <c r="L74" s="73">
        <f t="shared" si="11"/>
        <v>1502</v>
      </c>
      <c r="M74" s="74">
        <f t="shared" si="1"/>
        <v>16822</v>
      </c>
      <c r="N74" s="74">
        <f t="shared" si="2"/>
        <v>16461</v>
      </c>
      <c r="O74" s="74">
        <f t="shared" si="3"/>
        <v>16371</v>
      </c>
      <c r="P74" s="74">
        <f t="shared" si="4"/>
        <v>16101</v>
      </c>
      <c r="Q74" s="74">
        <f t="shared" si="5"/>
        <v>15921</v>
      </c>
      <c r="R74" s="74">
        <f t="shared" si="6"/>
        <v>15560</v>
      </c>
      <c r="S74" s="74">
        <f t="shared" si="7"/>
        <v>15290</v>
      </c>
      <c r="T74" s="74">
        <f t="shared" si="8"/>
        <v>15020</v>
      </c>
      <c r="U74" s="44"/>
      <c r="V74" s="44"/>
    </row>
    <row r="75" spans="1:22" ht="18" customHeight="1" x14ac:dyDescent="0.15">
      <c r="A75" s="57" t="s">
        <v>292</v>
      </c>
      <c r="B75" s="67" t="s">
        <v>6</v>
      </c>
      <c r="C75" s="68" t="s">
        <v>18</v>
      </c>
      <c r="D75" s="69">
        <v>2</v>
      </c>
      <c r="E75" s="70" t="s">
        <v>1</v>
      </c>
      <c r="F75" s="71">
        <v>4.5</v>
      </c>
      <c r="G75" s="76">
        <f t="shared" si="12"/>
        <v>6.5</v>
      </c>
      <c r="H75" s="73">
        <f>IF(D75=基本・単一!$F$4,基本・単一!$L$4,IF(D75=基本・単一!$F$5,基本・単一!$L$5,IF(D75=基本・単一!$F$6,基本・単一!$L$6,IF(D75=基本・単一!$F$7,基本・単一!$L$7,IF(D75=基本・単一!$F$8,基本・単一!$L$8,IF(D75=基本・単一!$F$9,基本・単一!$L$9,IF(D75=基本・単一!$F$10,基本・単一!$L$10)))))))</f>
        <v>669</v>
      </c>
      <c r="I75" s="246"/>
      <c r="J75" s="73">
        <f>J74+基本・複合!$Q$2</f>
        <v>749</v>
      </c>
      <c r="K75" s="246"/>
      <c r="L75" s="73">
        <f t="shared" si="11"/>
        <v>1585</v>
      </c>
      <c r="M75" s="74">
        <f t="shared" si="1"/>
        <v>17752</v>
      </c>
      <c r="N75" s="74">
        <f t="shared" si="2"/>
        <v>17371</v>
      </c>
      <c r="O75" s="74">
        <f t="shared" si="3"/>
        <v>17276</v>
      </c>
      <c r="P75" s="74">
        <f t="shared" si="4"/>
        <v>16991</v>
      </c>
      <c r="Q75" s="74">
        <f t="shared" si="5"/>
        <v>16801</v>
      </c>
      <c r="R75" s="74">
        <f t="shared" si="6"/>
        <v>16420</v>
      </c>
      <c r="S75" s="74">
        <f t="shared" si="7"/>
        <v>16135</v>
      </c>
      <c r="T75" s="74">
        <f t="shared" si="8"/>
        <v>15850</v>
      </c>
      <c r="U75" s="44"/>
      <c r="V75" s="44"/>
    </row>
    <row r="76" spans="1:22" ht="18" customHeight="1" x14ac:dyDescent="0.15">
      <c r="A76" s="57" t="s">
        <v>293</v>
      </c>
      <c r="B76" s="67" t="s">
        <v>6</v>
      </c>
      <c r="C76" s="68" t="s">
        <v>18</v>
      </c>
      <c r="D76" s="69">
        <v>2</v>
      </c>
      <c r="E76" s="70" t="s">
        <v>1</v>
      </c>
      <c r="F76" s="71">
        <v>5</v>
      </c>
      <c r="G76" s="76">
        <f t="shared" si="12"/>
        <v>7</v>
      </c>
      <c r="H76" s="73">
        <f>IF(D76=基本・単一!$F$4,基本・単一!$L$4,IF(D76=基本・単一!$F$5,基本・単一!$L$5,IF(D76=基本・単一!$F$6,基本・単一!$L$6,IF(D76=基本・単一!$F$7,基本・単一!$L$7,IF(D76=基本・単一!$F$8,基本・単一!$L$8,IF(D76=基本・単一!$F$9,基本・単一!$L$9,IF(D76=基本・単一!$F$10,基本・単一!$L$10)))))))</f>
        <v>669</v>
      </c>
      <c r="I76" s="246"/>
      <c r="J76" s="73">
        <f>J75+基本・複合!$Q$2</f>
        <v>832</v>
      </c>
      <c r="K76" s="246"/>
      <c r="L76" s="73">
        <f t="shared" si="11"/>
        <v>1668</v>
      </c>
      <c r="M76" s="74">
        <f t="shared" si="1"/>
        <v>18681</v>
      </c>
      <c r="N76" s="74">
        <f t="shared" si="2"/>
        <v>18281</v>
      </c>
      <c r="O76" s="74">
        <f t="shared" si="3"/>
        <v>18181</v>
      </c>
      <c r="P76" s="74">
        <f t="shared" si="4"/>
        <v>17880</v>
      </c>
      <c r="Q76" s="74">
        <f t="shared" si="5"/>
        <v>17680</v>
      </c>
      <c r="R76" s="74">
        <f t="shared" si="6"/>
        <v>17280</v>
      </c>
      <c r="S76" s="74">
        <f t="shared" si="7"/>
        <v>16980</v>
      </c>
      <c r="T76" s="74">
        <f t="shared" si="8"/>
        <v>16680</v>
      </c>
      <c r="U76" s="44"/>
      <c r="V76" s="44"/>
    </row>
    <row r="77" spans="1:22" ht="18" customHeight="1" x14ac:dyDescent="0.15">
      <c r="A77" s="57" t="s">
        <v>295</v>
      </c>
      <c r="B77" s="67" t="s">
        <v>6</v>
      </c>
      <c r="C77" s="68" t="s">
        <v>18</v>
      </c>
      <c r="D77" s="69">
        <v>2</v>
      </c>
      <c r="E77" s="70" t="s">
        <v>1</v>
      </c>
      <c r="F77" s="71">
        <v>5.5</v>
      </c>
      <c r="G77" s="76">
        <f t="shared" si="12"/>
        <v>7.5</v>
      </c>
      <c r="H77" s="73">
        <f>IF(D77=基本・単一!$F$4,基本・単一!$L$4,IF(D77=基本・単一!$F$5,基本・単一!$L$5,IF(D77=基本・単一!$F$6,基本・単一!$L$6,IF(D77=基本・単一!$F$7,基本・単一!$L$7,IF(D77=基本・単一!$F$8,基本・単一!$L$8,IF(D77=基本・単一!$F$9,基本・単一!$L$9,IF(D77=基本・単一!$F$10,基本・単一!$L$10)))))))</f>
        <v>669</v>
      </c>
      <c r="I77" s="246"/>
      <c r="J77" s="73">
        <f>J76+基本・複合!$Q$2</f>
        <v>915</v>
      </c>
      <c r="K77" s="246"/>
      <c r="L77" s="73">
        <f t="shared" si="11"/>
        <v>1751</v>
      </c>
      <c r="M77" s="74">
        <f t="shared" si="1"/>
        <v>19611</v>
      </c>
      <c r="N77" s="74">
        <f t="shared" si="2"/>
        <v>19190</v>
      </c>
      <c r="O77" s="74">
        <f t="shared" si="3"/>
        <v>19085</v>
      </c>
      <c r="P77" s="74">
        <f t="shared" si="4"/>
        <v>18770</v>
      </c>
      <c r="Q77" s="74">
        <f t="shared" si="5"/>
        <v>18560</v>
      </c>
      <c r="R77" s="74">
        <f t="shared" si="6"/>
        <v>18140</v>
      </c>
      <c r="S77" s="74">
        <f t="shared" si="7"/>
        <v>17825</v>
      </c>
      <c r="T77" s="74">
        <f t="shared" si="8"/>
        <v>17510</v>
      </c>
      <c r="U77" s="44"/>
      <c r="V77" s="44"/>
    </row>
    <row r="78" spans="1:22" ht="18" customHeight="1" x14ac:dyDescent="0.15">
      <c r="A78" s="57" t="s">
        <v>297</v>
      </c>
      <c r="B78" s="67" t="s">
        <v>6</v>
      </c>
      <c r="C78" s="68" t="s">
        <v>18</v>
      </c>
      <c r="D78" s="69">
        <v>2</v>
      </c>
      <c r="E78" s="70" t="s">
        <v>1</v>
      </c>
      <c r="F78" s="71">
        <v>6</v>
      </c>
      <c r="G78" s="76">
        <f t="shared" si="12"/>
        <v>8</v>
      </c>
      <c r="H78" s="73">
        <f>IF(D78=基本・単一!$F$4,基本・単一!$L$4,IF(D78=基本・単一!$F$5,基本・単一!$L$5,IF(D78=基本・単一!$F$6,基本・単一!$L$6,IF(D78=基本・単一!$F$7,基本・単一!$L$7,IF(D78=基本・単一!$F$8,基本・単一!$L$8,IF(D78=基本・単一!$F$9,基本・単一!$L$9,IF(D78=基本・単一!$F$10,基本・単一!$L$10)))))))</f>
        <v>669</v>
      </c>
      <c r="I78" s="246"/>
      <c r="J78" s="73">
        <f>J77+基本・複合!$Q$2</f>
        <v>998</v>
      </c>
      <c r="K78" s="246"/>
      <c r="L78" s="73">
        <f t="shared" si="11"/>
        <v>1834</v>
      </c>
      <c r="M78" s="74">
        <f t="shared" si="1"/>
        <v>20540</v>
      </c>
      <c r="N78" s="74">
        <f t="shared" si="2"/>
        <v>20100</v>
      </c>
      <c r="O78" s="74">
        <f t="shared" si="3"/>
        <v>19990</v>
      </c>
      <c r="P78" s="74">
        <f t="shared" si="4"/>
        <v>19660</v>
      </c>
      <c r="Q78" s="74">
        <f t="shared" si="5"/>
        <v>19440</v>
      </c>
      <c r="R78" s="74">
        <f t="shared" si="6"/>
        <v>19000</v>
      </c>
      <c r="S78" s="74">
        <f t="shared" si="7"/>
        <v>18670</v>
      </c>
      <c r="T78" s="74">
        <f t="shared" si="8"/>
        <v>18340</v>
      </c>
      <c r="U78" s="44"/>
      <c r="V78" s="44"/>
    </row>
    <row r="79" spans="1:22" ht="18" customHeight="1" x14ac:dyDescent="0.15">
      <c r="A79" s="57" t="s">
        <v>299</v>
      </c>
      <c r="B79" s="67" t="s">
        <v>6</v>
      </c>
      <c r="C79" s="68" t="s">
        <v>18</v>
      </c>
      <c r="D79" s="69">
        <v>2</v>
      </c>
      <c r="E79" s="70" t="s">
        <v>1</v>
      </c>
      <c r="F79" s="71">
        <v>6.5</v>
      </c>
      <c r="G79" s="76">
        <f t="shared" si="12"/>
        <v>8.5</v>
      </c>
      <c r="H79" s="73">
        <f>IF(D79=基本・単一!$F$4,基本・単一!$L$4,IF(D79=基本・単一!$F$5,基本・単一!$L$5,IF(D79=基本・単一!$F$6,基本・単一!$L$6,IF(D79=基本・単一!$F$7,基本・単一!$L$7,IF(D79=基本・単一!$F$8,基本・単一!$L$8,IF(D79=基本・単一!$F$9,基本・単一!$L$9,IF(D79=基本・単一!$F$10,基本・単一!$L$10)))))))</f>
        <v>669</v>
      </c>
      <c r="I79" s="246"/>
      <c r="J79" s="73">
        <f>J78+基本・複合!$Q$2</f>
        <v>1081</v>
      </c>
      <c r="K79" s="246"/>
      <c r="L79" s="73">
        <f t="shared" si="11"/>
        <v>1917</v>
      </c>
      <c r="M79" s="74">
        <f t="shared" si="1"/>
        <v>21470</v>
      </c>
      <c r="N79" s="74">
        <f t="shared" si="2"/>
        <v>21010</v>
      </c>
      <c r="O79" s="74">
        <f t="shared" si="3"/>
        <v>20895</v>
      </c>
      <c r="P79" s="74">
        <f t="shared" si="4"/>
        <v>20550</v>
      </c>
      <c r="Q79" s="74">
        <f t="shared" si="5"/>
        <v>20320</v>
      </c>
      <c r="R79" s="74">
        <f t="shared" si="6"/>
        <v>19860</v>
      </c>
      <c r="S79" s="74">
        <f t="shared" si="7"/>
        <v>19515</v>
      </c>
      <c r="T79" s="74">
        <f t="shared" si="8"/>
        <v>19170</v>
      </c>
      <c r="U79" s="44"/>
      <c r="V79" s="44"/>
    </row>
    <row r="80" spans="1:22" ht="18" customHeight="1" x14ac:dyDescent="0.15">
      <c r="A80" s="57" t="s">
        <v>301</v>
      </c>
      <c r="B80" s="67" t="s">
        <v>6</v>
      </c>
      <c r="C80" s="68" t="s">
        <v>18</v>
      </c>
      <c r="D80" s="69">
        <v>2</v>
      </c>
      <c r="E80" s="70" t="s">
        <v>1</v>
      </c>
      <c r="F80" s="71">
        <v>7</v>
      </c>
      <c r="G80" s="76">
        <f t="shared" si="12"/>
        <v>9</v>
      </c>
      <c r="H80" s="73">
        <f>IF(D80=基本・単一!$F$4,基本・単一!$L$4,IF(D80=基本・単一!$F$5,基本・単一!$L$5,IF(D80=基本・単一!$F$6,基本・単一!$L$6,IF(D80=基本・単一!$F$7,基本・単一!$L$7,IF(D80=基本・単一!$F$8,基本・単一!$L$8,IF(D80=基本・単一!$F$9,基本・単一!$L$9,IF(D80=基本・単一!$F$10,基本・単一!$L$10)))))))</f>
        <v>669</v>
      </c>
      <c r="I80" s="246"/>
      <c r="J80" s="73">
        <f>J79+基本・複合!$Q$2</f>
        <v>1164</v>
      </c>
      <c r="K80" s="246"/>
      <c r="L80" s="73">
        <f t="shared" si="11"/>
        <v>2000</v>
      </c>
      <c r="M80" s="74">
        <f t="shared" si="1"/>
        <v>22400</v>
      </c>
      <c r="N80" s="74">
        <f t="shared" si="2"/>
        <v>21920</v>
      </c>
      <c r="O80" s="74">
        <f t="shared" si="3"/>
        <v>21800</v>
      </c>
      <c r="P80" s="74">
        <f t="shared" si="4"/>
        <v>21440</v>
      </c>
      <c r="Q80" s="74">
        <f t="shared" si="5"/>
        <v>21200</v>
      </c>
      <c r="R80" s="74">
        <f t="shared" si="6"/>
        <v>20720</v>
      </c>
      <c r="S80" s="74">
        <f t="shared" si="7"/>
        <v>20360</v>
      </c>
      <c r="T80" s="74">
        <f t="shared" si="8"/>
        <v>20000</v>
      </c>
      <c r="U80" s="44"/>
      <c r="V80" s="44"/>
    </row>
    <row r="81" spans="1:22" ht="18" customHeight="1" x14ac:dyDescent="0.15">
      <c r="A81" s="57" t="s">
        <v>303</v>
      </c>
      <c r="B81" s="67" t="s">
        <v>6</v>
      </c>
      <c r="C81" s="68" t="s">
        <v>18</v>
      </c>
      <c r="D81" s="69">
        <v>2</v>
      </c>
      <c r="E81" s="70" t="s">
        <v>1</v>
      </c>
      <c r="F81" s="71">
        <v>7.5</v>
      </c>
      <c r="G81" s="76">
        <f t="shared" si="12"/>
        <v>9.5</v>
      </c>
      <c r="H81" s="73">
        <f>IF(D81=基本・単一!$F$4,基本・単一!$L$4,IF(D81=基本・単一!$F$5,基本・単一!$L$5,IF(D81=基本・単一!$F$6,基本・単一!$L$6,IF(D81=基本・単一!$F$7,基本・単一!$L$7,IF(D81=基本・単一!$F$8,基本・単一!$L$8,IF(D81=基本・単一!$F$9,基本・単一!$L$9,IF(D81=基本・単一!$F$10,基本・単一!$L$10)))))))</f>
        <v>669</v>
      </c>
      <c r="I81" s="246"/>
      <c r="J81" s="73">
        <f>J80+基本・複合!$Q$2</f>
        <v>1247</v>
      </c>
      <c r="K81" s="246"/>
      <c r="L81" s="73">
        <f t="shared" si="11"/>
        <v>2083</v>
      </c>
      <c r="M81" s="74">
        <f t="shared" si="1"/>
        <v>23329</v>
      </c>
      <c r="N81" s="74">
        <f t="shared" si="2"/>
        <v>22829</v>
      </c>
      <c r="O81" s="74">
        <f t="shared" si="3"/>
        <v>22704</v>
      </c>
      <c r="P81" s="74">
        <f t="shared" si="4"/>
        <v>22329</v>
      </c>
      <c r="Q81" s="74">
        <f t="shared" si="5"/>
        <v>22079</v>
      </c>
      <c r="R81" s="74">
        <f t="shared" si="6"/>
        <v>21579</v>
      </c>
      <c r="S81" s="74">
        <f t="shared" si="7"/>
        <v>21204</v>
      </c>
      <c r="T81" s="74">
        <f t="shared" si="8"/>
        <v>20830</v>
      </c>
      <c r="U81" s="44"/>
      <c r="V81" s="44"/>
    </row>
    <row r="82" spans="1:22" ht="18" customHeight="1" x14ac:dyDescent="0.15">
      <c r="A82" s="57" t="s">
        <v>305</v>
      </c>
      <c r="B82" s="67" t="s">
        <v>6</v>
      </c>
      <c r="C82" s="68" t="s">
        <v>18</v>
      </c>
      <c r="D82" s="69">
        <v>2</v>
      </c>
      <c r="E82" s="70" t="s">
        <v>1</v>
      </c>
      <c r="F82" s="71">
        <v>8</v>
      </c>
      <c r="G82" s="76">
        <f t="shared" si="12"/>
        <v>10</v>
      </c>
      <c r="H82" s="73">
        <f>IF(D82=基本・単一!$F$4,基本・単一!$L$4,IF(D82=基本・単一!$F$5,基本・単一!$L$5,IF(D82=基本・単一!$F$6,基本・単一!$L$6,IF(D82=基本・単一!$F$7,基本・単一!$L$7,IF(D82=基本・単一!$F$8,基本・単一!$L$8,IF(D82=基本・単一!$F$9,基本・単一!$L$9,IF(D82=基本・単一!$F$10,基本・単一!$L$10)))))))</f>
        <v>669</v>
      </c>
      <c r="I82" s="246"/>
      <c r="J82" s="73">
        <f>J81+基本・複合!$Q$2</f>
        <v>1330</v>
      </c>
      <c r="K82" s="246"/>
      <c r="L82" s="73">
        <f t="shared" si="11"/>
        <v>2166</v>
      </c>
      <c r="M82" s="74">
        <f t="shared" si="1"/>
        <v>24259</v>
      </c>
      <c r="N82" s="74">
        <f t="shared" si="2"/>
        <v>23739</v>
      </c>
      <c r="O82" s="74">
        <f t="shared" si="3"/>
        <v>23609</v>
      </c>
      <c r="P82" s="74">
        <f t="shared" si="4"/>
        <v>23219</v>
      </c>
      <c r="Q82" s="74">
        <f t="shared" si="5"/>
        <v>22959</v>
      </c>
      <c r="R82" s="74">
        <f t="shared" si="6"/>
        <v>22439</v>
      </c>
      <c r="S82" s="74">
        <f t="shared" si="7"/>
        <v>22049</v>
      </c>
      <c r="T82" s="74">
        <f t="shared" si="8"/>
        <v>21660</v>
      </c>
      <c r="U82" s="44"/>
      <c r="V82" s="44"/>
    </row>
    <row r="83" spans="1:22" ht="18" customHeight="1" x14ac:dyDescent="0.15">
      <c r="A83" s="57" t="s">
        <v>307</v>
      </c>
      <c r="B83" s="67" t="s">
        <v>6</v>
      </c>
      <c r="C83" s="68" t="s">
        <v>18</v>
      </c>
      <c r="D83" s="69">
        <v>2</v>
      </c>
      <c r="E83" s="70" t="s">
        <v>1</v>
      </c>
      <c r="F83" s="71">
        <v>8.5</v>
      </c>
      <c r="G83" s="76">
        <f t="shared" si="12"/>
        <v>10.5</v>
      </c>
      <c r="H83" s="73">
        <f>IF(D83=基本・単一!$F$4,基本・単一!$L$4,IF(D83=基本・単一!$F$5,基本・単一!$L$5,IF(D83=基本・単一!$F$6,基本・単一!$L$6,IF(D83=基本・単一!$F$7,基本・単一!$L$7,IF(D83=基本・単一!$F$8,基本・単一!$L$8,IF(D83=基本・単一!$F$9,基本・単一!$L$9,IF(D83=基本・単一!$F$10,基本・単一!$L$10)))))))</f>
        <v>669</v>
      </c>
      <c r="I83" s="246"/>
      <c r="J83" s="73">
        <f>J82+基本・複合!$Q$2</f>
        <v>1413</v>
      </c>
      <c r="K83" s="246"/>
      <c r="L83" s="73">
        <f t="shared" si="11"/>
        <v>2249</v>
      </c>
      <c r="M83" s="74">
        <f t="shared" si="1"/>
        <v>25188</v>
      </c>
      <c r="N83" s="74">
        <f t="shared" si="2"/>
        <v>24649</v>
      </c>
      <c r="O83" s="74">
        <f t="shared" si="3"/>
        <v>24514</v>
      </c>
      <c r="P83" s="74">
        <f t="shared" si="4"/>
        <v>24109</v>
      </c>
      <c r="Q83" s="74">
        <f t="shared" si="5"/>
        <v>23839</v>
      </c>
      <c r="R83" s="74">
        <f t="shared" si="6"/>
        <v>23299</v>
      </c>
      <c r="S83" s="74">
        <f t="shared" si="7"/>
        <v>22894</v>
      </c>
      <c r="T83" s="74">
        <f t="shared" si="8"/>
        <v>22490</v>
      </c>
      <c r="U83" s="44"/>
      <c r="V83" s="44"/>
    </row>
    <row r="84" spans="1:22" ht="18" customHeight="1" x14ac:dyDescent="0.15">
      <c r="A84" s="57" t="s">
        <v>309</v>
      </c>
      <c r="B84" s="67" t="s">
        <v>6</v>
      </c>
      <c r="C84" s="68" t="s">
        <v>18</v>
      </c>
      <c r="D84" s="69">
        <v>2</v>
      </c>
      <c r="E84" s="70" t="s">
        <v>1</v>
      </c>
      <c r="F84" s="71">
        <v>9</v>
      </c>
      <c r="G84" s="76">
        <f t="shared" si="12"/>
        <v>11</v>
      </c>
      <c r="H84" s="73">
        <f>IF(D84=基本・単一!$F$4,基本・単一!$L$4,IF(D84=基本・単一!$F$5,基本・単一!$L$5,IF(D84=基本・単一!$F$6,基本・単一!$L$6,IF(D84=基本・単一!$F$7,基本・単一!$L$7,IF(D84=基本・単一!$F$8,基本・単一!$L$8,IF(D84=基本・単一!$F$9,基本・単一!$L$9,IF(D84=基本・単一!$F$10,基本・単一!$L$10)))))))</f>
        <v>669</v>
      </c>
      <c r="I84" s="246"/>
      <c r="J84" s="73">
        <f>J83+基本・複合!$Q$2</f>
        <v>1496</v>
      </c>
      <c r="K84" s="246"/>
      <c r="L84" s="73">
        <f t="shared" si="11"/>
        <v>2332</v>
      </c>
      <c r="M84" s="74">
        <f t="shared" si="1"/>
        <v>26118</v>
      </c>
      <c r="N84" s="74">
        <f t="shared" si="2"/>
        <v>25558</v>
      </c>
      <c r="O84" s="74">
        <f t="shared" si="3"/>
        <v>25418</v>
      </c>
      <c r="P84" s="74">
        <f t="shared" si="4"/>
        <v>24999</v>
      </c>
      <c r="Q84" s="74">
        <f t="shared" si="5"/>
        <v>24719</v>
      </c>
      <c r="R84" s="74">
        <f t="shared" si="6"/>
        <v>24159</v>
      </c>
      <c r="S84" s="74">
        <f t="shared" si="7"/>
        <v>23739</v>
      </c>
      <c r="T84" s="74">
        <f t="shared" si="8"/>
        <v>23320</v>
      </c>
      <c r="U84" s="44"/>
      <c r="V84" s="44"/>
    </row>
    <row r="85" spans="1:22" ht="18" customHeight="1" x14ac:dyDescent="0.15">
      <c r="A85" s="57" t="s">
        <v>311</v>
      </c>
      <c r="B85" s="67" t="s">
        <v>6</v>
      </c>
      <c r="C85" s="68" t="s">
        <v>18</v>
      </c>
      <c r="D85" s="69">
        <v>2</v>
      </c>
      <c r="E85" s="70" t="s">
        <v>1</v>
      </c>
      <c r="F85" s="71">
        <v>9.5</v>
      </c>
      <c r="G85" s="76">
        <f t="shared" si="12"/>
        <v>11.5</v>
      </c>
      <c r="H85" s="73">
        <f>IF(D85=基本・単一!$F$4,基本・単一!$L$4,IF(D85=基本・単一!$F$5,基本・単一!$L$5,IF(D85=基本・単一!$F$6,基本・単一!$L$6,IF(D85=基本・単一!$F$7,基本・単一!$L$7,IF(D85=基本・単一!$F$8,基本・単一!$L$8,IF(D85=基本・単一!$F$9,基本・単一!$L$9,IF(D85=基本・単一!$F$10,基本・単一!$L$10)))))))</f>
        <v>669</v>
      </c>
      <c r="I85" s="246"/>
      <c r="J85" s="73">
        <f>J84+基本・複合!$Q$2</f>
        <v>1579</v>
      </c>
      <c r="K85" s="246"/>
      <c r="L85" s="73">
        <f t="shared" si="11"/>
        <v>2415</v>
      </c>
      <c r="M85" s="74">
        <f t="shared" si="1"/>
        <v>27048</v>
      </c>
      <c r="N85" s="74">
        <f t="shared" si="2"/>
        <v>26468</v>
      </c>
      <c r="O85" s="74">
        <f t="shared" si="3"/>
        <v>26323</v>
      </c>
      <c r="P85" s="74">
        <f t="shared" si="4"/>
        <v>25888</v>
      </c>
      <c r="Q85" s="74">
        <f t="shared" si="5"/>
        <v>25599</v>
      </c>
      <c r="R85" s="74">
        <f t="shared" si="6"/>
        <v>25019</v>
      </c>
      <c r="S85" s="74">
        <f t="shared" si="7"/>
        <v>24584</v>
      </c>
      <c r="T85" s="74">
        <f t="shared" si="8"/>
        <v>24150</v>
      </c>
      <c r="U85" s="44"/>
      <c r="V85" s="44"/>
    </row>
    <row r="86" spans="1:22" ht="18" customHeight="1" x14ac:dyDescent="0.15">
      <c r="A86" s="57" t="s">
        <v>312</v>
      </c>
      <c r="B86" s="67" t="s">
        <v>6</v>
      </c>
      <c r="C86" s="68" t="s">
        <v>18</v>
      </c>
      <c r="D86" s="69">
        <v>2</v>
      </c>
      <c r="E86" s="70" t="s">
        <v>1</v>
      </c>
      <c r="F86" s="71">
        <v>10</v>
      </c>
      <c r="G86" s="76">
        <f t="shared" si="12"/>
        <v>12</v>
      </c>
      <c r="H86" s="73">
        <f>IF(D86=基本・単一!$F$4,基本・単一!$L$4,IF(D86=基本・単一!$F$5,基本・単一!$L$5,IF(D86=基本・単一!$F$6,基本・単一!$L$6,IF(D86=基本・単一!$F$7,基本・単一!$L$7,IF(D86=基本・単一!$F$8,基本・単一!$L$8,IF(D86=基本・単一!$F$9,基本・単一!$L$9,IF(D86=基本・単一!$F$10,基本・単一!$L$10)))))))</f>
        <v>669</v>
      </c>
      <c r="I86" s="246"/>
      <c r="J86" s="73">
        <f>J85+基本・複合!$Q$2</f>
        <v>1662</v>
      </c>
      <c r="K86" s="246"/>
      <c r="L86" s="73">
        <f t="shared" si="11"/>
        <v>2498</v>
      </c>
      <c r="M86" s="74">
        <f t="shared" si="1"/>
        <v>27977</v>
      </c>
      <c r="N86" s="74">
        <f t="shared" si="2"/>
        <v>27378</v>
      </c>
      <c r="O86" s="74">
        <f t="shared" si="3"/>
        <v>27228</v>
      </c>
      <c r="P86" s="74">
        <f t="shared" si="4"/>
        <v>26778</v>
      </c>
      <c r="Q86" s="74">
        <f t="shared" si="5"/>
        <v>26478</v>
      </c>
      <c r="R86" s="74">
        <f t="shared" si="6"/>
        <v>25879</v>
      </c>
      <c r="S86" s="74">
        <f t="shared" si="7"/>
        <v>25429</v>
      </c>
      <c r="T86" s="74">
        <f t="shared" si="8"/>
        <v>24980</v>
      </c>
      <c r="U86" s="44"/>
      <c r="V86" s="44"/>
    </row>
    <row r="87" spans="1:22" ht="18" customHeight="1" x14ac:dyDescent="0.15">
      <c r="A87" s="57" t="s">
        <v>313</v>
      </c>
      <c r="B87" s="67" t="s">
        <v>6</v>
      </c>
      <c r="C87" s="68" t="s">
        <v>18</v>
      </c>
      <c r="D87" s="69">
        <v>2</v>
      </c>
      <c r="E87" s="70" t="s">
        <v>1</v>
      </c>
      <c r="F87" s="71">
        <v>10.5</v>
      </c>
      <c r="G87" s="76">
        <f t="shared" si="12"/>
        <v>12.5</v>
      </c>
      <c r="H87" s="73">
        <f>IF(D87=基本・単一!$F$4,基本・単一!$L$4,IF(D87=基本・単一!$F$5,基本・単一!$L$5,IF(D87=基本・単一!$F$6,基本・単一!$L$6,IF(D87=基本・単一!$F$7,基本・単一!$L$7,IF(D87=基本・単一!$F$8,基本・単一!$L$8,IF(D87=基本・単一!$F$9,基本・単一!$L$9,IF(D87=基本・単一!$F$10,基本・単一!$L$10)))))))</f>
        <v>669</v>
      </c>
      <c r="I87" s="246"/>
      <c r="J87" s="73">
        <f>J86+基本・複合!$Q$2</f>
        <v>1745</v>
      </c>
      <c r="K87" s="246"/>
      <c r="L87" s="73">
        <f t="shared" si="11"/>
        <v>2581</v>
      </c>
      <c r="M87" s="74">
        <f t="shared" si="1"/>
        <v>28907</v>
      </c>
      <c r="N87" s="74">
        <f t="shared" si="2"/>
        <v>28287</v>
      </c>
      <c r="O87" s="74">
        <f t="shared" si="3"/>
        <v>28132</v>
      </c>
      <c r="P87" s="74">
        <f t="shared" si="4"/>
        <v>27668</v>
      </c>
      <c r="Q87" s="74">
        <f t="shared" si="5"/>
        <v>27358</v>
      </c>
      <c r="R87" s="74">
        <f t="shared" si="6"/>
        <v>26739</v>
      </c>
      <c r="S87" s="74">
        <f t="shared" si="7"/>
        <v>26274</v>
      </c>
      <c r="T87" s="74">
        <f t="shared" si="8"/>
        <v>25810</v>
      </c>
      <c r="U87" s="44"/>
      <c r="V87" s="44"/>
    </row>
    <row r="88" spans="1:22" ht="18" customHeight="1" x14ac:dyDescent="0.15">
      <c r="A88" s="57" t="s">
        <v>314</v>
      </c>
      <c r="B88" s="67" t="s">
        <v>6</v>
      </c>
      <c r="C88" s="68" t="s">
        <v>18</v>
      </c>
      <c r="D88" s="69">
        <v>2.5</v>
      </c>
      <c r="E88" s="70" t="s">
        <v>1</v>
      </c>
      <c r="F88" s="71">
        <v>0.5</v>
      </c>
      <c r="G88" s="76">
        <f t="shared" si="12"/>
        <v>3</v>
      </c>
      <c r="H88" s="73">
        <f>IF(D88=基本・単一!$F$4,基本・単一!$L$4,IF(D88=基本・単一!$F$5,基本・単一!$L$5,IF(D88=基本・単一!$F$6,基本・単一!$L$6,IF(D88=基本・単一!$F$7,基本・単一!$L$7,IF(D88=基本・単一!$F$8,基本・単一!$L$8,IF(D88=基本・単一!$F$9,基本・単一!$L$9,IF(D88=基本・単一!$F$10,基本・単一!$L$10)))))))</f>
        <v>754</v>
      </c>
      <c r="I88" s="246"/>
      <c r="J88" s="73">
        <f>基本・複合!M25</f>
        <v>83</v>
      </c>
      <c r="K88" s="246"/>
      <c r="L88" s="73">
        <f t="shared" si="11"/>
        <v>1026</v>
      </c>
      <c r="M88" s="74">
        <f t="shared" si="1"/>
        <v>11491</v>
      </c>
      <c r="N88" s="74">
        <f t="shared" si="2"/>
        <v>11244</v>
      </c>
      <c r="O88" s="74">
        <f t="shared" si="3"/>
        <v>11183</v>
      </c>
      <c r="P88" s="74">
        <f t="shared" si="4"/>
        <v>10998</v>
      </c>
      <c r="Q88" s="74">
        <f t="shared" si="5"/>
        <v>10875</v>
      </c>
      <c r="R88" s="74">
        <f t="shared" si="6"/>
        <v>10629</v>
      </c>
      <c r="S88" s="74">
        <f t="shared" si="7"/>
        <v>10444</v>
      </c>
      <c r="T88" s="74">
        <f t="shared" si="8"/>
        <v>10260</v>
      </c>
      <c r="U88" s="44"/>
      <c r="V88" s="44"/>
    </row>
    <row r="89" spans="1:22" ht="18" customHeight="1" x14ac:dyDescent="0.15">
      <c r="A89" s="57" t="s">
        <v>315</v>
      </c>
      <c r="B89" s="67" t="s">
        <v>6</v>
      </c>
      <c r="C89" s="68" t="s">
        <v>18</v>
      </c>
      <c r="D89" s="69">
        <v>2.5</v>
      </c>
      <c r="E89" s="70" t="s">
        <v>1</v>
      </c>
      <c r="F89" s="71">
        <v>1</v>
      </c>
      <c r="G89" s="76">
        <f t="shared" si="12"/>
        <v>3.5</v>
      </c>
      <c r="H89" s="73">
        <f>IF(D89=基本・単一!$F$4,基本・単一!$L$4,IF(D89=基本・単一!$F$5,基本・単一!$L$5,IF(D89=基本・単一!$F$6,基本・単一!$L$6,IF(D89=基本・単一!$F$7,基本・単一!$L$7,IF(D89=基本・単一!$F$8,基本・単一!$L$8,IF(D89=基本・単一!$F$9,基本・単一!$L$9,IF(D89=基本・単一!$F$10,基本・単一!$L$10)))))))</f>
        <v>754</v>
      </c>
      <c r="I89" s="246"/>
      <c r="J89" s="73">
        <f>J88+基本・複合!$Q$2</f>
        <v>166</v>
      </c>
      <c r="K89" s="246"/>
      <c r="L89" s="73">
        <f t="shared" si="11"/>
        <v>1109</v>
      </c>
      <c r="M89" s="74">
        <f t="shared" si="1"/>
        <v>12420</v>
      </c>
      <c r="N89" s="74">
        <f t="shared" si="2"/>
        <v>12154</v>
      </c>
      <c r="O89" s="74">
        <f t="shared" si="3"/>
        <v>12088</v>
      </c>
      <c r="P89" s="74">
        <f t="shared" si="4"/>
        <v>11888</v>
      </c>
      <c r="Q89" s="74">
        <f t="shared" si="5"/>
        <v>11755</v>
      </c>
      <c r="R89" s="74">
        <f t="shared" si="6"/>
        <v>11489</v>
      </c>
      <c r="S89" s="74">
        <f t="shared" si="7"/>
        <v>11289</v>
      </c>
      <c r="T89" s="74">
        <f t="shared" si="8"/>
        <v>11090</v>
      </c>
      <c r="U89" s="44"/>
      <c r="V89" s="44"/>
    </row>
    <row r="90" spans="1:22" ht="18" customHeight="1" x14ac:dyDescent="0.15">
      <c r="A90" s="57" t="s">
        <v>316</v>
      </c>
      <c r="B90" s="67" t="s">
        <v>6</v>
      </c>
      <c r="C90" s="68" t="s">
        <v>18</v>
      </c>
      <c r="D90" s="69">
        <v>2.5</v>
      </c>
      <c r="E90" s="70" t="s">
        <v>1</v>
      </c>
      <c r="F90" s="71">
        <v>1.5</v>
      </c>
      <c r="G90" s="76">
        <f t="shared" si="12"/>
        <v>4</v>
      </c>
      <c r="H90" s="73">
        <f>IF(D90=基本・単一!$F$4,基本・単一!$L$4,IF(D90=基本・単一!$F$5,基本・単一!$L$5,IF(D90=基本・単一!$F$6,基本・単一!$L$6,IF(D90=基本・単一!$F$7,基本・単一!$L$7,IF(D90=基本・単一!$F$8,基本・単一!$L$8,IF(D90=基本・単一!$F$9,基本・単一!$L$9,IF(D90=基本・単一!$F$10,基本・単一!$L$10)))))))</f>
        <v>754</v>
      </c>
      <c r="I90" s="246"/>
      <c r="J90" s="73">
        <f>J89+基本・複合!$Q$2</f>
        <v>249</v>
      </c>
      <c r="K90" s="246"/>
      <c r="L90" s="73">
        <f t="shared" si="11"/>
        <v>1192</v>
      </c>
      <c r="M90" s="74">
        <f t="shared" si="1"/>
        <v>13350</v>
      </c>
      <c r="N90" s="74">
        <f t="shared" si="2"/>
        <v>13064</v>
      </c>
      <c r="O90" s="74">
        <f t="shared" si="3"/>
        <v>12992</v>
      </c>
      <c r="P90" s="74">
        <f t="shared" si="4"/>
        <v>12778</v>
      </c>
      <c r="Q90" s="74">
        <f t="shared" si="5"/>
        <v>12635</v>
      </c>
      <c r="R90" s="74">
        <f t="shared" si="6"/>
        <v>12349</v>
      </c>
      <c r="S90" s="74">
        <f t="shared" si="7"/>
        <v>12134</v>
      </c>
      <c r="T90" s="74">
        <f t="shared" si="8"/>
        <v>11920</v>
      </c>
      <c r="U90" s="44"/>
      <c r="V90" s="44"/>
    </row>
    <row r="91" spans="1:22" ht="18" customHeight="1" x14ac:dyDescent="0.15">
      <c r="A91" s="57" t="s">
        <v>317</v>
      </c>
      <c r="B91" s="67" t="s">
        <v>6</v>
      </c>
      <c r="C91" s="68" t="s">
        <v>18</v>
      </c>
      <c r="D91" s="69">
        <v>2.5</v>
      </c>
      <c r="E91" s="70" t="s">
        <v>1</v>
      </c>
      <c r="F91" s="71">
        <v>2</v>
      </c>
      <c r="G91" s="76">
        <f t="shared" si="12"/>
        <v>4.5</v>
      </c>
      <c r="H91" s="73">
        <f>IF(D91=基本・単一!$F$4,基本・単一!$L$4,IF(D91=基本・単一!$F$5,基本・単一!$L$5,IF(D91=基本・単一!$F$6,基本・単一!$L$6,IF(D91=基本・単一!$F$7,基本・単一!$L$7,IF(D91=基本・単一!$F$8,基本・単一!$L$8,IF(D91=基本・単一!$F$9,基本・単一!$L$9,IF(D91=基本・単一!$F$10,基本・単一!$L$10)))))))</f>
        <v>754</v>
      </c>
      <c r="I91" s="246"/>
      <c r="J91" s="73">
        <f>J90+基本・複合!$Q$2</f>
        <v>332</v>
      </c>
      <c r="K91" s="246"/>
      <c r="L91" s="73">
        <f t="shared" si="11"/>
        <v>1275</v>
      </c>
      <c r="M91" s="74">
        <f t="shared" si="1"/>
        <v>14280</v>
      </c>
      <c r="N91" s="74">
        <f t="shared" si="2"/>
        <v>13974</v>
      </c>
      <c r="O91" s="74">
        <f t="shared" si="3"/>
        <v>13897</v>
      </c>
      <c r="P91" s="74">
        <f t="shared" si="4"/>
        <v>13668</v>
      </c>
      <c r="Q91" s="74">
        <f t="shared" si="5"/>
        <v>13515</v>
      </c>
      <c r="R91" s="74">
        <f t="shared" si="6"/>
        <v>13209</v>
      </c>
      <c r="S91" s="74">
        <f t="shared" si="7"/>
        <v>12979</v>
      </c>
      <c r="T91" s="74">
        <f t="shared" si="8"/>
        <v>12750</v>
      </c>
      <c r="U91" s="44"/>
      <c r="V91" s="44"/>
    </row>
    <row r="92" spans="1:22" ht="18" customHeight="1" x14ac:dyDescent="0.15">
      <c r="A92" s="57" t="s">
        <v>318</v>
      </c>
      <c r="B92" s="67" t="s">
        <v>6</v>
      </c>
      <c r="C92" s="68" t="s">
        <v>18</v>
      </c>
      <c r="D92" s="69">
        <v>2.5</v>
      </c>
      <c r="E92" s="70" t="s">
        <v>1</v>
      </c>
      <c r="F92" s="71">
        <v>2.5</v>
      </c>
      <c r="G92" s="76">
        <f t="shared" si="12"/>
        <v>5</v>
      </c>
      <c r="H92" s="73">
        <f>IF(D92=基本・単一!$F$4,基本・単一!$L$4,IF(D92=基本・単一!$F$5,基本・単一!$L$5,IF(D92=基本・単一!$F$6,基本・単一!$L$6,IF(D92=基本・単一!$F$7,基本・単一!$L$7,IF(D92=基本・単一!$F$8,基本・単一!$L$8,IF(D92=基本・単一!$F$9,基本・単一!$L$9,IF(D92=基本・単一!$F$10,基本・単一!$L$10)))))))</f>
        <v>754</v>
      </c>
      <c r="I92" s="246"/>
      <c r="J92" s="73">
        <f>J91+基本・複合!$Q$2</f>
        <v>415</v>
      </c>
      <c r="K92" s="246"/>
      <c r="L92" s="73">
        <f t="shared" si="11"/>
        <v>1358</v>
      </c>
      <c r="M92" s="74">
        <f t="shared" si="1"/>
        <v>15209</v>
      </c>
      <c r="N92" s="74">
        <f t="shared" si="2"/>
        <v>14883</v>
      </c>
      <c r="O92" s="74">
        <f t="shared" si="3"/>
        <v>14802</v>
      </c>
      <c r="P92" s="74">
        <f t="shared" si="4"/>
        <v>14557</v>
      </c>
      <c r="Q92" s="74">
        <f t="shared" si="5"/>
        <v>14394</v>
      </c>
      <c r="R92" s="74">
        <f t="shared" si="6"/>
        <v>14068</v>
      </c>
      <c r="S92" s="74">
        <f t="shared" si="7"/>
        <v>13824</v>
      </c>
      <c r="T92" s="74">
        <f t="shared" si="8"/>
        <v>13580</v>
      </c>
      <c r="U92" s="44"/>
      <c r="V92" s="44"/>
    </row>
    <row r="93" spans="1:22" ht="18" customHeight="1" x14ac:dyDescent="0.15">
      <c r="A93" s="57" t="s">
        <v>319</v>
      </c>
      <c r="B93" s="67" t="s">
        <v>6</v>
      </c>
      <c r="C93" s="68" t="s">
        <v>18</v>
      </c>
      <c r="D93" s="69">
        <v>2.5</v>
      </c>
      <c r="E93" s="70" t="s">
        <v>1</v>
      </c>
      <c r="F93" s="71">
        <v>3</v>
      </c>
      <c r="G93" s="76">
        <f t="shared" si="12"/>
        <v>5.5</v>
      </c>
      <c r="H93" s="73">
        <f>IF(D93=基本・単一!$F$4,基本・単一!$L$4,IF(D93=基本・単一!$F$5,基本・単一!$L$5,IF(D93=基本・単一!$F$6,基本・単一!$L$6,IF(D93=基本・単一!$F$7,基本・単一!$L$7,IF(D93=基本・単一!$F$8,基本・単一!$L$8,IF(D93=基本・単一!$F$9,基本・単一!$L$9,IF(D93=基本・単一!$F$10,基本・単一!$L$10)))))))</f>
        <v>754</v>
      </c>
      <c r="I93" s="246"/>
      <c r="J93" s="73">
        <f>J92+基本・複合!$Q$2</f>
        <v>498</v>
      </c>
      <c r="K93" s="246"/>
      <c r="L93" s="73">
        <f t="shared" si="11"/>
        <v>1441</v>
      </c>
      <c r="M93" s="74">
        <f t="shared" si="1"/>
        <v>16139</v>
      </c>
      <c r="N93" s="74">
        <f t="shared" si="2"/>
        <v>15793</v>
      </c>
      <c r="O93" s="74">
        <f t="shared" si="3"/>
        <v>15706</v>
      </c>
      <c r="P93" s="74">
        <f t="shared" si="4"/>
        <v>15447</v>
      </c>
      <c r="Q93" s="74">
        <f t="shared" si="5"/>
        <v>15274</v>
      </c>
      <c r="R93" s="74">
        <f t="shared" si="6"/>
        <v>14928</v>
      </c>
      <c r="S93" s="74">
        <f t="shared" si="7"/>
        <v>14669</v>
      </c>
      <c r="T93" s="74">
        <f t="shared" si="8"/>
        <v>14410</v>
      </c>
      <c r="U93" s="44"/>
      <c r="V93" s="44"/>
    </row>
    <row r="94" spans="1:22" ht="18" customHeight="1" x14ac:dyDescent="0.15">
      <c r="A94" s="57" t="s">
        <v>320</v>
      </c>
      <c r="B94" s="67" t="s">
        <v>6</v>
      </c>
      <c r="C94" s="68" t="s">
        <v>18</v>
      </c>
      <c r="D94" s="69">
        <v>2.5</v>
      </c>
      <c r="E94" s="70" t="s">
        <v>1</v>
      </c>
      <c r="F94" s="71">
        <v>3.5</v>
      </c>
      <c r="G94" s="76">
        <f t="shared" si="12"/>
        <v>6</v>
      </c>
      <c r="H94" s="73">
        <f>IF(D94=基本・単一!$F$4,基本・単一!$L$4,IF(D94=基本・単一!$F$5,基本・単一!$L$5,IF(D94=基本・単一!$F$6,基本・単一!$L$6,IF(D94=基本・単一!$F$7,基本・単一!$L$7,IF(D94=基本・単一!$F$8,基本・単一!$L$8,IF(D94=基本・単一!$F$9,基本・単一!$L$9,IF(D94=基本・単一!$F$10,基本・単一!$L$10)))))))</f>
        <v>754</v>
      </c>
      <c r="I94" s="246"/>
      <c r="J94" s="73">
        <f>J93+基本・複合!$Q$2</f>
        <v>581</v>
      </c>
      <c r="K94" s="246"/>
      <c r="L94" s="73">
        <f t="shared" si="11"/>
        <v>1524</v>
      </c>
      <c r="M94" s="74">
        <f t="shared" si="1"/>
        <v>17068</v>
      </c>
      <c r="N94" s="74">
        <f t="shared" si="2"/>
        <v>16703</v>
      </c>
      <c r="O94" s="74">
        <f t="shared" si="3"/>
        <v>16611</v>
      </c>
      <c r="P94" s="74">
        <f t="shared" si="4"/>
        <v>16337</v>
      </c>
      <c r="Q94" s="74">
        <f t="shared" si="5"/>
        <v>16154</v>
      </c>
      <c r="R94" s="74">
        <f t="shared" si="6"/>
        <v>15788</v>
      </c>
      <c r="S94" s="74">
        <f t="shared" si="7"/>
        <v>15514</v>
      </c>
      <c r="T94" s="74">
        <f t="shared" si="8"/>
        <v>15240</v>
      </c>
      <c r="U94" s="44"/>
      <c r="V94" s="44"/>
    </row>
    <row r="95" spans="1:22" ht="18" customHeight="1" x14ac:dyDescent="0.15">
      <c r="A95" s="57" t="s">
        <v>322</v>
      </c>
      <c r="B95" s="67" t="s">
        <v>6</v>
      </c>
      <c r="C95" s="68" t="s">
        <v>18</v>
      </c>
      <c r="D95" s="69">
        <v>2.5</v>
      </c>
      <c r="E95" s="70" t="s">
        <v>1</v>
      </c>
      <c r="F95" s="71">
        <v>4</v>
      </c>
      <c r="G95" s="76">
        <f t="shared" si="12"/>
        <v>6.5</v>
      </c>
      <c r="H95" s="73">
        <f>IF(D95=基本・単一!$F$4,基本・単一!$L$4,IF(D95=基本・単一!$F$5,基本・単一!$L$5,IF(D95=基本・単一!$F$6,基本・単一!$L$6,IF(D95=基本・単一!$F$7,基本・単一!$L$7,IF(D95=基本・単一!$F$8,基本・単一!$L$8,IF(D95=基本・単一!$F$9,基本・単一!$L$9,IF(D95=基本・単一!$F$10,基本・単一!$L$10)))))))</f>
        <v>754</v>
      </c>
      <c r="I95" s="246"/>
      <c r="J95" s="73">
        <f>J94+基本・複合!$Q$2</f>
        <v>664</v>
      </c>
      <c r="K95" s="246"/>
      <c r="L95" s="73">
        <f t="shared" si="11"/>
        <v>1607</v>
      </c>
      <c r="M95" s="74">
        <f t="shared" si="1"/>
        <v>17998</v>
      </c>
      <c r="N95" s="74">
        <f t="shared" si="2"/>
        <v>17612</v>
      </c>
      <c r="O95" s="74">
        <f t="shared" si="3"/>
        <v>17516</v>
      </c>
      <c r="P95" s="74">
        <f t="shared" si="4"/>
        <v>17227</v>
      </c>
      <c r="Q95" s="74">
        <f t="shared" si="5"/>
        <v>17034</v>
      </c>
      <c r="R95" s="74">
        <f t="shared" si="6"/>
        <v>16648</v>
      </c>
      <c r="S95" s="74">
        <f t="shared" si="7"/>
        <v>16359</v>
      </c>
      <c r="T95" s="74">
        <f t="shared" si="8"/>
        <v>16070</v>
      </c>
      <c r="U95" s="44"/>
      <c r="V95" s="44"/>
    </row>
    <row r="96" spans="1:22" ht="18" customHeight="1" x14ac:dyDescent="0.15">
      <c r="A96" s="57" t="s">
        <v>324</v>
      </c>
      <c r="B96" s="67" t="s">
        <v>6</v>
      </c>
      <c r="C96" s="68" t="s">
        <v>18</v>
      </c>
      <c r="D96" s="69">
        <v>2.5</v>
      </c>
      <c r="E96" s="70" t="s">
        <v>1</v>
      </c>
      <c r="F96" s="71">
        <v>4.5</v>
      </c>
      <c r="G96" s="76">
        <f t="shared" si="12"/>
        <v>7</v>
      </c>
      <c r="H96" s="73">
        <f>IF(D96=基本・単一!$F$4,基本・単一!$L$4,IF(D96=基本・単一!$F$5,基本・単一!$L$5,IF(D96=基本・単一!$F$6,基本・単一!$L$6,IF(D96=基本・単一!$F$7,基本・単一!$L$7,IF(D96=基本・単一!$F$8,基本・単一!$L$8,IF(D96=基本・単一!$F$9,基本・単一!$L$9,IF(D96=基本・単一!$F$10,基本・単一!$L$10)))))))</f>
        <v>754</v>
      </c>
      <c r="I96" s="246"/>
      <c r="J96" s="73">
        <f>J95+基本・複合!$Q$2</f>
        <v>747</v>
      </c>
      <c r="K96" s="246"/>
      <c r="L96" s="73">
        <f t="shared" si="11"/>
        <v>1690</v>
      </c>
      <c r="M96" s="74">
        <f t="shared" si="1"/>
        <v>18928</v>
      </c>
      <c r="N96" s="74">
        <f t="shared" si="2"/>
        <v>18522</v>
      </c>
      <c r="O96" s="74">
        <f t="shared" si="3"/>
        <v>18421</v>
      </c>
      <c r="P96" s="74">
        <f t="shared" si="4"/>
        <v>18116</v>
      </c>
      <c r="Q96" s="74">
        <f t="shared" si="5"/>
        <v>17914</v>
      </c>
      <c r="R96" s="74">
        <f t="shared" si="6"/>
        <v>17508</v>
      </c>
      <c r="S96" s="74">
        <f t="shared" si="7"/>
        <v>17204</v>
      </c>
      <c r="T96" s="74">
        <f t="shared" si="8"/>
        <v>16900</v>
      </c>
      <c r="U96" s="44"/>
      <c r="V96" s="44"/>
    </row>
    <row r="97" spans="1:22" ht="18" customHeight="1" x14ac:dyDescent="0.15">
      <c r="A97" s="57" t="s">
        <v>326</v>
      </c>
      <c r="B97" s="67" t="s">
        <v>6</v>
      </c>
      <c r="C97" s="68" t="s">
        <v>18</v>
      </c>
      <c r="D97" s="69">
        <v>2.5</v>
      </c>
      <c r="E97" s="70" t="s">
        <v>1</v>
      </c>
      <c r="F97" s="71">
        <v>5</v>
      </c>
      <c r="G97" s="76">
        <f t="shared" si="12"/>
        <v>7.5</v>
      </c>
      <c r="H97" s="73">
        <f>IF(D97=基本・単一!$F$4,基本・単一!$L$4,IF(D97=基本・単一!$F$5,基本・単一!$L$5,IF(D97=基本・単一!$F$6,基本・単一!$L$6,IF(D97=基本・単一!$F$7,基本・単一!$L$7,IF(D97=基本・単一!$F$8,基本・単一!$L$8,IF(D97=基本・単一!$F$9,基本・単一!$L$9,IF(D97=基本・単一!$F$10,基本・単一!$L$10)))))))</f>
        <v>754</v>
      </c>
      <c r="I97" s="246"/>
      <c r="J97" s="73">
        <f>J96+基本・複合!$Q$2</f>
        <v>830</v>
      </c>
      <c r="K97" s="246"/>
      <c r="L97" s="73">
        <f t="shared" si="11"/>
        <v>1773</v>
      </c>
      <c r="M97" s="74">
        <f t="shared" si="1"/>
        <v>19857</v>
      </c>
      <c r="N97" s="74">
        <f t="shared" si="2"/>
        <v>19432</v>
      </c>
      <c r="O97" s="74">
        <f t="shared" si="3"/>
        <v>19325</v>
      </c>
      <c r="P97" s="74">
        <f t="shared" si="4"/>
        <v>19006</v>
      </c>
      <c r="Q97" s="74">
        <f t="shared" si="5"/>
        <v>18793</v>
      </c>
      <c r="R97" s="74">
        <f t="shared" si="6"/>
        <v>18368</v>
      </c>
      <c r="S97" s="74">
        <f t="shared" si="7"/>
        <v>18049</v>
      </c>
      <c r="T97" s="74">
        <f t="shared" si="8"/>
        <v>17730</v>
      </c>
      <c r="U97" s="44"/>
      <c r="V97" s="44"/>
    </row>
    <row r="98" spans="1:22" ht="18" customHeight="1" x14ac:dyDescent="0.15">
      <c r="A98" s="57" t="s">
        <v>328</v>
      </c>
      <c r="B98" s="67" t="s">
        <v>6</v>
      </c>
      <c r="C98" s="68" t="s">
        <v>18</v>
      </c>
      <c r="D98" s="69">
        <v>2.5</v>
      </c>
      <c r="E98" s="70" t="s">
        <v>1</v>
      </c>
      <c r="F98" s="71">
        <v>5.5</v>
      </c>
      <c r="G98" s="76">
        <f t="shared" si="12"/>
        <v>8</v>
      </c>
      <c r="H98" s="73">
        <f>IF(D98=基本・単一!$F$4,基本・単一!$L$4,IF(D98=基本・単一!$F$5,基本・単一!$L$5,IF(D98=基本・単一!$F$6,基本・単一!$L$6,IF(D98=基本・単一!$F$7,基本・単一!$L$7,IF(D98=基本・単一!$F$8,基本・単一!$L$8,IF(D98=基本・単一!$F$9,基本・単一!$L$9,IF(D98=基本・単一!$F$10,基本・単一!$L$10)))))))</f>
        <v>754</v>
      </c>
      <c r="I98" s="246"/>
      <c r="J98" s="73">
        <f>J97+基本・複合!$Q$2</f>
        <v>913</v>
      </c>
      <c r="K98" s="246"/>
      <c r="L98" s="73">
        <f t="shared" si="11"/>
        <v>1856</v>
      </c>
      <c r="M98" s="74">
        <f t="shared" si="1"/>
        <v>20787</v>
      </c>
      <c r="N98" s="74">
        <f t="shared" si="2"/>
        <v>20341</v>
      </c>
      <c r="O98" s="74">
        <f t="shared" si="3"/>
        <v>20230</v>
      </c>
      <c r="P98" s="74">
        <f t="shared" si="4"/>
        <v>19896</v>
      </c>
      <c r="Q98" s="74">
        <f t="shared" si="5"/>
        <v>19673</v>
      </c>
      <c r="R98" s="74">
        <f t="shared" si="6"/>
        <v>19228</v>
      </c>
      <c r="S98" s="74">
        <f t="shared" si="7"/>
        <v>18894</v>
      </c>
      <c r="T98" s="74">
        <f t="shared" si="8"/>
        <v>18560</v>
      </c>
      <c r="U98" s="44"/>
      <c r="V98" s="44"/>
    </row>
    <row r="99" spans="1:22" ht="18" customHeight="1" x14ac:dyDescent="0.15">
      <c r="A99" s="57" t="s">
        <v>330</v>
      </c>
      <c r="B99" s="67" t="s">
        <v>6</v>
      </c>
      <c r="C99" s="68" t="s">
        <v>18</v>
      </c>
      <c r="D99" s="69">
        <v>2.5</v>
      </c>
      <c r="E99" s="70" t="s">
        <v>1</v>
      </c>
      <c r="F99" s="71">
        <v>6</v>
      </c>
      <c r="G99" s="76">
        <f t="shared" si="12"/>
        <v>8.5</v>
      </c>
      <c r="H99" s="73">
        <f>IF(D99=基本・単一!$F$4,基本・単一!$L$4,IF(D99=基本・単一!$F$5,基本・単一!$L$5,IF(D99=基本・単一!$F$6,基本・単一!$L$6,IF(D99=基本・単一!$F$7,基本・単一!$L$7,IF(D99=基本・単一!$F$8,基本・単一!$L$8,IF(D99=基本・単一!$F$9,基本・単一!$L$9,IF(D99=基本・単一!$F$10,基本・単一!$L$10)))))))</f>
        <v>754</v>
      </c>
      <c r="I99" s="246"/>
      <c r="J99" s="73">
        <f>J98+基本・複合!$Q$2</f>
        <v>996</v>
      </c>
      <c r="K99" s="246"/>
      <c r="L99" s="73">
        <f t="shared" si="11"/>
        <v>1939</v>
      </c>
      <c r="M99" s="74">
        <f t="shared" si="1"/>
        <v>21716</v>
      </c>
      <c r="N99" s="74">
        <f t="shared" si="2"/>
        <v>21251</v>
      </c>
      <c r="O99" s="74">
        <f t="shared" si="3"/>
        <v>21135</v>
      </c>
      <c r="P99" s="74">
        <f t="shared" si="4"/>
        <v>20786</v>
      </c>
      <c r="Q99" s="74">
        <f t="shared" si="5"/>
        <v>20553</v>
      </c>
      <c r="R99" s="74">
        <f t="shared" si="6"/>
        <v>20088</v>
      </c>
      <c r="S99" s="74">
        <f t="shared" si="7"/>
        <v>19739</v>
      </c>
      <c r="T99" s="74">
        <f t="shared" si="8"/>
        <v>19390</v>
      </c>
      <c r="U99" s="44"/>
      <c r="V99" s="44"/>
    </row>
    <row r="100" spans="1:22" ht="18" customHeight="1" x14ac:dyDescent="0.15">
      <c r="A100" s="57" t="s">
        <v>332</v>
      </c>
      <c r="B100" s="67" t="s">
        <v>6</v>
      </c>
      <c r="C100" s="68" t="s">
        <v>18</v>
      </c>
      <c r="D100" s="69">
        <v>2.5</v>
      </c>
      <c r="E100" s="70" t="s">
        <v>1</v>
      </c>
      <c r="F100" s="71">
        <v>6.5</v>
      </c>
      <c r="G100" s="76">
        <f t="shared" si="12"/>
        <v>9</v>
      </c>
      <c r="H100" s="73">
        <f>IF(D100=基本・単一!$F$4,基本・単一!$L$4,IF(D100=基本・単一!$F$5,基本・単一!$L$5,IF(D100=基本・単一!$F$6,基本・単一!$L$6,IF(D100=基本・単一!$F$7,基本・単一!$L$7,IF(D100=基本・単一!$F$8,基本・単一!$L$8,IF(D100=基本・単一!$F$9,基本・単一!$L$9,IF(D100=基本・単一!$F$10,基本・単一!$L$10)))))))</f>
        <v>754</v>
      </c>
      <c r="I100" s="246"/>
      <c r="J100" s="73">
        <f>J99+基本・複合!$Q$2</f>
        <v>1079</v>
      </c>
      <c r="K100" s="246"/>
      <c r="L100" s="73">
        <f t="shared" ref="L100:L108" si="13">ROUND(H100*(1+$I$4),0)+ROUND(J100*(1+$K$4),0)</f>
        <v>2022</v>
      </c>
      <c r="M100" s="74">
        <f t="shared" si="1"/>
        <v>22646</v>
      </c>
      <c r="N100" s="74">
        <f t="shared" si="2"/>
        <v>22161</v>
      </c>
      <c r="O100" s="74">
        <f t="shared" si="3"/>
        <v>22039</v>
      </c>
      <c r="P100" s="74">
        <f t="shared" si="4"/>
        <v>21675</v>
      </c>
      <c r="Q100" s="74">
        <f t="shared" si="5"/>
        <v>21433</v>
      </c>
      <c r="R100" s="74">
        <f t="shared" si="6"/>
        <v>20947</v>
      </c>
      <c r="S100" s="74">
        <f t="shared" si="7"/>
        <v>20583</v>
      </c>
      <c r="T100" s="74">
        <f t="shared" si="8"/>
        <v>20220</v>
      </c>
      <c r="U100" s="44"/>
      <c r="V100" s="44"/>
    </row>
    <row r="101" spans="1:22" ht="18" customHeight="1" x14ac:dyDescent="0.15">
      <c r="A101" s="57" t="s">
        <v>334</v>
      </c>
      <c r="B101" s="67" t="s">
        <v>6</v>
      </c>
      <c r="C101" s="68" t="s">
        <v>18</v>
      </c>
      <c r="D101" s="69">
        <v>2.5</v>
      </c>
      <c r="E101" s="70" t="s">
        <v>1</v>
      </c>
      <c r="F101" s="71">
        <v>7</v>
      </c>
      <c r="G101" s="76">
        <f t="shared" si="12"/>
        <v>9.5</v>
      </c>
      <c r="H101" s="73">
        <f>IF(D101=基本・単一!$F$4,基本・単一!$L$4,IF(D101=基本・単一!$F$5,基本・単一!$L$5,IF(D101=基本・単一!$F$6,基本・単一!$L$6,IF(D101=基本・単一!$F$7,基本・単一!$L$7,IF(D101=基本・単一!$F$8,基本・単一!$L$8,IF(D101=基本・単一!$F$9,基本・単一!$L$9,IF(D101=基本・単一!$F$10,基本・単一!$L$10)))))))</f>
        <v>754</v>
      </c>
      <c r="I101" s="246"/>
      <c r="J101" s="73">
        <f>J100+基本・複合!$Q$2</f>
        <v>1162</v>
      </c>
      <c r="K101" s="246"/>
      <c r="L101" s="73">
        <f t="shared" si="13"/>
        <v>2105</v>
      </c>
      <c r="M101" s="74">
        <f t="shared" si="1"/>
        <v>23576</v>
      </c>
      <c r="N101" s="74">
        <f t="shared" si="2"/>
        <v>23070</v>
      </c>
      <c r="O101" s="74">
        <f t="shared" si="3"/>
        <v>22944</v>
      </c>
      <c r="P101" s="74">
        <f t="shared" si="4"/>
        <v>22565</v>
      </c>
      <c r="Q101" s="74">
        <f t="shared" si="5"/>
        <v>22313</v>
      </c>
      <c r="R101" s="74">
        <f t="shared" si="6"/>
        <v>21807</v>
      </c>
      <c r="S101" s="74">
        <f t="shared" si="7"/>
        <v>21428</v>
      </c>
      <c r="T101" s="74">
        <f t="shared" si="8"/>
        <v>21050</v>
      </c>
      <c r="U101" s="44"/>
      <c r="V101" s="44"/>
    </row>
    <row r="102" spans="1:22" ht="18" customHeight="1" x14ac:dyDescent="0.15">
      <c r="A102" s="57" t="s">
        <v>336</v>
      </c>
      <c r="B102" s="67" t="s">
        <v>6</v>
      </c>
      <c r="C102" s="68" t="s">
        <v>18</v>
      </c>
      <c r="D102" s="69">
        <v>2.5</v>
      </c>
      <c r="E102" s="70" t="s">
        <v>1</v>
      </c>
      <c r="F102" s="71">
        <v>7.5</v>
      </c>
      <c r="G102" s="76">
        <f t="shared" si="12"/>
        <v>10</v>
      </c>
      <c r="H102" s="73">
        <f>IF(D102=基本・単一!$F$4,基本・単一!$L$4,IF(D102=基本・単一!$F$5,基本・単一!$L$5,IF(D102=基本・単一!$F$6,基本・単一!$L$6,IF(D102=基本・単一!$F$7,基本・単一!$L$7,IF(D102=基本・単一!$F$8,基本・単一!$L$8,IF(D102=基本・単一!$F$9,基本・単一!$L$9,IF(D102=基本・単一!$F$10,基本・単一!$L$10)))))))</f>
        <v>754</v>
      </c>
      <c r="I102" s="246"/>
      <c r="J102" s="73">
        <f>J101+基本・複合!$Q$2</f>
        <v>1245</v>
      </c>
      <c r="K102" s="246"/>
      <c r="L102" s="73">
        <f t="shared" si="13"/>
        <v>2188</v>
      </c>
      <c r="M102" s="74">
        <f t="shared" si="1"/>
        <v>24505</v>
      </c>
      <c r="N102" s="74">
        <f t="shared" si="2"/>
        <v>23980</v>
      </c>
      <c r="O102" s="74">
        <f t="shared" si="3"/>
        <v>23849</v>
      </c>
      <c r="P102" s="74">
        <f t="shared" si="4"/>
        <v>23455</v>
      </c>
      <c r="Q102" s="74">
        <f t="shared" si="5"/>
        <v>23192</v>
      </c>
      <c r="R102" s="74">
        <f t="shared" si="6"/>
        <v>22667</v>
      </c>
      <c r="S102" s="74">
        <f t="shared" si="7"/>
        <v>22273</v>
      </c>
      <c r="T102" s="74">
        <f t="shared" si="8"/>
        <v>21880</v>
      </c>
      <c r="U102" s="44"/>
      <c r="V102" s="44"/>
    </row>
    <row r="103" spans="1:22" ht="18" customHeight="1" x14ac:dyDescent="0.15">
      <c r="A103" s="57" t="s">
        <v>338</v>
      </c>
      <c r="B103" s="67" t="s">
        <v>6</v>
      </c>
      <c r="C103" s="68" t="s">
        <v>18</v>
      </c>
      <c r="D103" s="69">
        <v>2.5</v>
      </c>
      <c r="E103" s="70" t="s">
        <v>1</v>
      </c>
      <c r="F103" s="71">
        <v>8</v>
      </c>
      <c r="G103" s="76">
        <f t="shared" si="12"/>
        <v>10.5</v>
      </c>
      <c r="H103" s="73">
        <f>IF(D103=基本・単一!$F$4,基本・単一!$L$4,IF(D103=基本・単一!$F$5,基本・単一!$L$5,IF(D103=基本・単一!$F$6,基本・単一!$L$6,IF(D103=基本・単一!$F$7,基本・単一!$L$7,IF(D103=基本・単一!$F$8,基本・単一!$L$8,IF(D103=基本・単一!$F$9,基本・単一!$L$9,IF(D103=基本・単一!$F$10,基本・単一!$L$10)))))))</f>
        <v>754</v>
      </c>
      <c r="I103" s="246"/>
      <c r="J103" s="73">
        <f>J102+基本・複合!$Q$2</f>
        <v>1328</v>
      </c>
      <c r="K103" s="246"/>
      <c r="L103" s="73">
        <f t="shared" si="13"/>
        <v>2271</v>
      </c>
      <c r="M103" s="74">
        <f t="shared" si="1"/>
        <v>25435</v>
      </c>
      <c r="N103" s="74">
        <f t="shared" si="2"/>
        <v>24890</v>
      </c>
      <c r="O103" s="74">
        <f t="shared" si="3"/>
        <v>24753</v>
      </c>
      <c r="P103" s="74">
        <f t="shared" si="4"/>
        <v>24345</v>
      </c>
      <c r="Q103" s="74">
        <f t="shared" si="5"/>
        <v>24072</v>
      </c>
      <c r="R103" s="74">
        <f t="shared" si="6"/>
        <v>23527</v>
      </c>
      <c r="S103" s="74">
        <f t="shared" si="7"/>
        <v>23118</v>
      </c>
      <c r="T103" s="74">
        <f t="shared" si="8"/>
        <v>22710</v>
      </c>
      <c r="U103" s="44"/>
      <c r="V103" s="44"/>
    </row>
    <row r="104" spans="1:22" ht="18" customHeight="1" x14ac:dyDescent="0.15">
      <c r="A104" s="57" t="s">
        <v>339</v>
      </c>
      <c r="B104" s="67" t="s">
        <v>6</v>
      </c>
      <c r="C104" s="68" t="s">
        <v>18</v>
      </c>
      <c r="D104" s="69">
        <v>2.5</v>
      </c>
      <c r="E104" s="70" t="s">
        <v>1</v>
      </c>
      <c r="F104" s="71">
        <v>8.5</v>
      </c>
      <c r="G104" s="76">
        <f t="shared" si="12"/>
        <v>11</v>
      </c>
      <c r="H104" s="73">
        <f>IF(D104=基本・単一!$F$4,基本・単一!$L$4,IF(D104=基本・単一!$F$5,基本・単一!$L$5,IF(D104=基本・単一!$F$6,基本・単一!$L$6,IF(D104=基本・単一!$F$7,基本・単一!$L$7,IF(D104=基本・単一!$F$8,基本・単一!$L$8,IF(D104=基本・単一!$F$9,基本・単一!$L$9,IF(D104=基本・単一!$F$10,基本・単一!$L$10)))))))</f>
        <v>754</v>
      </c>
      <c r="I104" s="246"/>
      <c r="J104" s="73">
        <f>J103+基本・複合!$Q$2</f>
        <v>1411</v>
      </c>
      <c r="K104" s="246"/>
      <c r="L104" s="73">
        <f t="shared" si="13"/>
        <v>2354</v>
      </c>
      <c r="M104" s="74">
        <f t="shared" si="1"/>
        <v>26364</v>
      </c>
      <c r="N104" s="74">
        <f t="shared" si="2"/>
        <v>25799</v>
      </c>
      <c r="O104" s="74">
        <f t="shared" si="3"/>
        <v>25658</v>
      </c>
      <c r="P104" s="74">
        <f t="shared" si="4"/>
        <v>25234</v>
      </c>
      <c r="Q104" s="74">
        <f t="shared" si="5"/>
        <v>24952</v>
      </c>
      <c r="R104" s="74">
        <f t="shared" si="6"/>
        <v>24387</v>
      </c>
      <c r="S104" s="74">
        <f t="shared" si="7"/>
        <v>23963</v>
      </c>
      <c r="T104" s="74">
        <f t="shared" si="8"/>
        <v>23540</v>
      </c>
      <c r="U104" s="44"/>
      <c r="V104" s="44"/>
    </row>
    <row r="105" spans="1:22" ht="18" customHeight="1" x14ac:dyDescent="0.15">
      <c r="A105" s="57" t="s">
        <v>340</v>
      </c>
      <c r="B105" s="67" t="s">
        <v>6</v>
      </c>
      <c r="C105" s="68" t="s">
        <v>18</v>
      </c>
      <c r="D105" s="69">
        <v>2.5</v>
      </c>
      <c r="E105" s="70" t="s">
        <v>1</v>
      </c>
      <c r="F105" s="71">
        <v>9</v>
      </c>
      <c r="G105" s="76">
        <f t="shared" si="12"/>
        <v>11.5</v>
      </c>
      <c r="H105" s="73">
        <f>IF(D105=基本・単一!$F$4,基本・単一!$L$4,IF(D105=基本・単一!$F$5,基本・単一!$L$5,IF(D105=基本・単一!$F$6,基本・単一!$L$6,IF(D105=基本・単一!$F$7,基本・単一!$L$7,IF(D105=基本・単一!$F$8,基本・単一!$L$8,IF(D105=基本・単一!$F$9,基本・単一!$L$9,IF(D105=基本・単一!$F$10,基本・単一!$L$10)))))))</f>
        <v>754</v>
      </c>
      <c r="I105" s="246"/>
      <c r="J105" s="73">
        <f>J104+基本・複合!$Q$2</f>
        <v>1494</v>
      </c>
      <c r="K105" s="246"/>
      <c r="L105" s="73">
        <f t="shared" si="13"/>
        <v>2437</v>
      </c>
      <c r="M105" s="74">
        <f t="shared" si="1"/>
        <v>27294</v>
      </c>
      <c r="N105" s="74">
        <f t="shared" si="2"/>
        <v>26709</v>
      </c>
      <c r="O105" s="74">
        <f t="shared" si="3"/>
        <v>26563</v>
      </c>
      <c r="P105" s="74">
        <f t="shared" si="4"/>
        <v>26124</v>
      </c>
      <c r="Q105" s="74">
        <f t="shared" si="5"/>
        <v>25832</v>
      </c>
      <c r="R105" s="74">
        <f t="shared" si="6"/>
        <v>25247</v>
      </c>
      <c r="S105" s="74">
        <f t="shared" si="7"/>
        <v>24808</v>
      </c>
      <c r="T105" s="74">
        <f t="shared" si="8"/>
        <v>24370</v>
      </c>
      <c r="U105" s="44"/>
      <c r="V105" s="44"/>
    </row>
    <row r="106" spans="1:22" ht="18" customHeight="1" x14ac:dyDescent="0.15">
      <c r="A106" s="57" t="s">
        <v>341</v>
      </c>
      <c r="B106" s="67" t="s">
        <v>6</v>
      </c>
      <c r="C106" s="68" t="s">
        <v>18</v>
      </c>
      <c r="D106" s="69">
        <v>2.5</v>
      </c>
      <c r="E106" s="70" t="s">
        <v>1</v>
      </c>
      <c r="F106" s="71">
        <v>9.5</v>
      </c>
      <c r="G106" s="76">
        <f t="shared" si="12"/>
        <v>12</v>
      </c>
      <c r="H106" s="73">
        <f>IF(D106=基本・単一!$F$4,基本・単一!$L$4,IF(D106=基本・単一!$F$5,基本・単一!$L$5,IF(D106=基本・単一!$F$6,基本・単一!$L$6,IF(D106=基本・単一!$F$7,基本・単一!$L$7,IF(D106=基本・単一!$F$8,基本・単一!$L$8,IF(D106=基本・単一!$F$9,基本・単一!$L$9,IF(D106=基本・単一!$F$10,基本・単一!$L$10)))))))</f>
        <v>754</v>
      </c>
      <c r="I106" s="246"/>
      <c r="J106" s="73">
        <f>J105+基本・複合!$Q$2</f>
        <v>1577</v>
      </c>
      <c r="K106" s="246"/>
      <c r="L106" s="73">
        <f t="shared" si="13"/>
        <v>2520</v>
      </c>
      <c r="M106" s="74">
        <f t="shared" si="1"/>
        <v>28224</v>
      </c>
      <c r="N106" s="74">
        <f t="shared" si="2"/>
        <v>27619</v>
      </c>
      <c r="O106" s="74">
        <f t="shared" si="3"/>
        <v>27468</v>
      </c>
      <c r="P106" s="74">
        <f t="shared" si="4"/>
        <v>27014</v>
      </c>
      <c r="Q106" s="74">
        <f t="shared" si="5"/>
        <v>26712</v>
      </c>
      <c r="R106" s="74">
        <f t="shared" si="6"/>
        <v>26107</v>
      </c>
      <c r="S106" s="74">
        <f t="shared" si="7"/>
        <v>25653</v>
      </c>
      <c r="T106" s="74">
        <f t="shared" si="8"/>
        <v>25200</v>
      </c>
      <c r="U106" s="44"/>
      <c r="V106" s="44"/>
    </row>
    <row r="107" spans="1:22" ht="18" customHeight="1" x14ac:dyDescent="0.15">
      <c r="A107" s="57" t="s">
        <v>342</v>
      </c>
      <c r="B107" s="67" t="s">
        <v>6</v>
      </c>
      <c r="C107" s="68" t="s">
        <v>18</v>
      </c>
      <c r="D107" s="69">
        <v>2.5</v>
      </c>
      <c r="E107" s="70" t="s">
        <v>1</v>
      </c>
      <c r="F107" s="71">
        <v>10</v>
      </c>
      <c r="G107" s="76">
        <f t="shared" si="12"/>
        <v>12.5</v>
      </c>
      <c r="H107" s="73">
        <f>IF(D107=基本・単一!$F$4,基本・単一!$L$4,IF(D107=基本・単一!$F$5,基本・単一!$L$5,IF(D107=基本・単一!$F$6,基本・単一!$L$6,IF(D107=基本・単一!$F$7,基本・単一!$L$7,IF(D107=基本・単一!$F$8,基本・単一!$L$8,IF(D107=基本・単一!$F$9,基本・単一!$L$9,IF(D107=基本・単一!$F$10,基本・単一!$L$10)))))))</f>
        <v>754</v>
      </c>
      <c r="I107" s="246"/>
      <c r="J107" s="73">
        <f>J106+基本・複合!$Q$2</f>
        <v>1660</v>
      </c>
      <c r="K107" s="246"/>
      <c r="L107" s="73">
        <f t="shared" si="13"/>
        <v>2603</v>
      </c>
      <c r="M107" s="74">
        <f t="shared" si="1"/>
        <v>29153</v>
      </c>
      <c r="N107" s="74">
        <f t="shared" si="2"/>
        <v>28528</v>
      </c>
      <c r="O107" s="74">
        <f t="shared" si="3"/>
        <v>28372</v>
      </c>
      <c r="P107" s="74">
        <f t="shared" si="4"/>
        <v>27904</v>
      </c>
      <c r="Q107" s="74">
        <f t="shared" si="5"/>
        <v>27591</v>
      </c>
      <c r="R107" s="74">
        <f t="shared" si="6"/>
        <v>26967</v>
      </c>
      <c r="S107" s="74">
        <f t="shared" si="7"/>
        <v>26498</v>
      </c>
      <c r="T107" s="74">
        <f t="shared" si="8"/>
        <v>26030</v>
      </c>
      <c r="U107" s="44"/>
      <c r="V107" s="44"/>
    </row>
    <row r="108" spans="1:22" ht="18" customHeight="1" x14ac:dyDescent="0.15">
      <c r="A108" s="57" t="s">
        <v>343</v>
      </c>
      <c r="B108" s="67" t="s">
        <v>6</v>
      </c>
      <c r="C108" s="68" t="s">
        <v>18</v>
      </c>
      <c r="D108" s="69">
        <v>2.5</v>
      </c>
      <c r="E108" s="70" t="s">
        <v>1</v>
      </c>
      <c r="F108" s="71">
        <v>10.5</v>
      </c>
      <c r="G108" s="76">
        <f t="shared" si="12"/>
        <v>13</v>
      </c>
      <c r="H108" s="73">
        <f>IF(D108=基本・単一!$F$4,基本・単一!$L$4,IF(D108=基本・単一!$F$5,基本・単一!$L$5,IF(D108=基本・単一!$F$6,基本・単一!$L$6,IF(D108=基本・単一!$F$7,基本・単一!$L$7,IF(D108=基本・単一!$F$8,基本・単一!$L$8,IF(D108=基本・単一!$F$9,基本・単一!$L$9,IF(D108=基本・単一!$F$10,基本・単一!$L$10)))))))</f>
        <v>754</v>
      </c>
      <c r="I108" s="246"/>
      <c r="J108" s="73">
        <f>J107+基本・複合!$Q$2</f>
        <v>1743</v>
      </c>
      <c r="K108" s="246"/>
      <c r="L108" s="73">
        <f t="shared" si="13"/>
        <v>2686</v>
      </c>
      <c r="M108" s="74">
        <f t="shared" si="1"/>
        <v>30083</v>
      </c>
      <c r="N108" s="74">
        <f t="shared" si="2"/>
        <v>29438</v>
      </c>
      <c r="O108" s="74">
        <f t="shared" si="3"/>
        <v>29277</v>
      </c>
      <c r="P108" s="74">
        <f t="shared" si="4"/>
        <v>28793</v>
      </c>
      <c r="Q108" s="74">
        <f t="shared" si="5"/>
        <v>28471</v>
      </c>
      <c r="R108" s="74">
        <f t="shared" si="6"/>
        <v>27826</v>
      </c>
      <c r="S108" s="74">
        <f t="shared" si="7"/>
        <v>27343</v>
      </c>
      <c r="T108" s="74">
        <f t="shared" si="8"/>
        <v>26860</v>
      </c>
      <c r="U108" s="44"/>
      <c r="V108" s="44"/>
    </row>
  </sheetData>
  <sheetProtection algorithmName="SHA-512" hashValue="GgHv7ZaqhbC0TmCJ0ufo55pTrD1ep1o9f2NUNfcm+nEEZ2GJfiS6jvZlR9aL6CU5Pphqc9MOYGpAL9F9mK4BTQ==" saltValue="Ku5p4xsKQTXh57pwS1HQbg==" spinCount="100000" sheet="1"/>
  <mergeCells count="10">
    <mergeCell ref="K4:K108"/>
    <mergeCell ref="I4:I108"/>
    <mergeCell ref="B1:F3"/>
    <mergeCell ref="L1:L3"/>
    <mergeCell ref="M1:T1"/>
    <mergeCell ref="G1:G3"/>
    <mergeCell ref="H1:H3"/>
    <mergeCell ref="I1:I3"/>
    <mergeCell ref="J1:J3"/>
    <mergeCell ref="K1:K3"/>
  </mergeCells>
  <phoneticPr fontId="3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92"/>
  <sheetViews>
    <sheetView view="pageBreakPreview" topLeftCell="B1" zoomScaleNormal="100" zoomScaleSheetLayoutView="100" workbookViewId="0">
      <selection activeCell="A4" sqref="A4"/>
    </sheetView>
  </sheetViews>
  <sheetFormatPr defaultColWidth="2.625" defaultRowHeight="18" customHeight="1" outlineLevelCol="1" x14ac:dyDescent="0.15"/>
  <cols>
    <col min="1" max="1" width="21" style="43" hidden="1" customWidth="1" outlineLevel="1"/>
    <col min="2" max="2" width="8" style="43" bestFit="1" customWidth="1" collapsed="1"/>
    <col min="3" max="3" width="4.75" style="43" bestFit="1" customWidth="1"/>
    <col min="4" max="4" width="5.875" style="43" bestFit="1" customWidth="1"/>
    <col min="5" max="5" width="4.75" style="43" bestFit="1" customWidth="1"/>
    <col min="6" max="6" width="5" style="43" bestFit="1" customWidth="1"/>
    <col min="7" max="7" width="6.5" style="43" hidden="1" customWidth="1" outlineLevel="1"/>
    <col min="8" max="8" width="8" style="43" hidden="1" customWidth="1" outlineLevel="1"/>
    <col min="9" max="9" width="6.375" style="43" hidden="1" customWidth="1" outlineLevel="1"/>
    <col min="10" max="10" width="8.875" style="43" hidden="1" customWidth="1" outlineLevel="1"/>
    <col min="11" max="11" width="6.375" style="43" hidden="1" customWidth="1" outlineLevel="1"/>
    <col min="12" max="12" width="8.125" style="43" bestFit="1" customWidth="1" collapsed="1"/>
    <col min="13" max="20" width="9" style="43" customWidth="1"/>
    <col min="21" max="16384" width="2.625" style="43"/>
  </cols>
  <sheetData>
    <row r="1" spans="1:22" ht="18" customHeight="1" x14ac:dyDescent="0.15">
      <c r="A1" s="57"/>
      <c r="B1" s="247" t="s">
        <v>2</v>
      </c>
      <c r="C1" s="247"/>
      <c r="D1" s="247"/>
      <c r="E1" s="247"/>
      <c r="F1" s="247"/>
      <c r="G1" s="255" t="s">
        <v>632</v>
      </c>
      <c r="H1" s="252" t="s">
        <v>512</v>
      </c>
      <c r="I1" s="255" t="s">
        <v>8</v>
      </c>
      <c r="J1" s="252" t="s">
        <v>512</v>
      </c>
      <c r="K1" s="255" t="s">
        <v>8</v>
      </c>
      <c r="L1" s="248" t="s">
        <v>21</v>
      </c>
      <c r="M1" s="247" t="s">
        <v>9</v>
      </c>
      <c r="N1" s="247"/>
      <c r="O1" s="247"/>
      <c r="P1" s="247"/>
      <c r="Q1" s="247"/>
      <c r="R1" s="247"/>
      <c r="S1" s="247"/>
      <c r="T1" s="247"/>
      <c r="U1" s="44"/>
      <c r="V1" s="44"/>
    </row>
    <row r="2" spans="1:22" ht="18" customHeight="1" x14ac:dyDescent="0.15">
      <c r="A2" s="57"/>
      <c r="B2" s="247"/>
      <c r="C2" s="247"/>
      <c r="D2" s="247"/>
      <c r="E2" s="247"/>
      <c r="F2" s="247"/>
      <c r="G2" s="256"/>
      <c r="H2" s="253"/>
      <c r="I2" s="256"/>
      <c r="J2" s="253"/>
      <c r="K2" s="256"/>
      <c r="L2" s="248"/>
      <c r="M2" s="58" t="s">
        <v>10</v>
      </c>
      <c r="N2" s="58" t="s">
        <v>11</v>
      </c>
      <c r="O2" s="58" t="s">
        <v>12</v>
      </c>
      <c r="P2" s="58" t="s">
        <v>13</v>
      </c>
      <c r="Q2" s="58" t="s">
        <v>14</v>
      </c>
      <c r="R2" s="58" t="s">
        <v>15</v>
      </c>
      <c r="S2" s="58" t="s">
        <v>16</v>
      </c>
      <c r="T2" s="58" t="s">
        <v>17</v>
      </c>
      <c r="U2" s="44"/>
      <c r="V2" s="44"/>
    </row>
    <row r="3" spans="1:22" ht="18" customHeight="1" x14ac:dyDescent="0.15">
      <c r="A3" s="57"/>
      <c r="B3" s="247"/>
      <c r="C3" s="247"/>
      <c r="D3" s="247"/>
      <c r="E3" s="247"/>
      <c r="F3" s="247"/>
      <c r="G3" s="257"/>
      <c r="H3" s="254"/>
      <c r="I3" s="257"/>
      <c r="J3" s="254"/>
      <c r="K3" s="257"/>
      <c r="L3" s="248"/>
      <c r="M3" s="59">
        <v>11.2</v>
      </c>
      <c r="N3" s="59">
        <v>10.96</v>
      </c>
      <c r="O3" s="59">
        <v>10.9</v>
      </c>
      <c r="P3" s="59">
        <v>10.72</v>
      </c>
      <c r="Q3" s="59">
        <v>10.6</v>
      </c>
      <c r="R3" s="59">
        <v>10.36</v>
      </c>
      <c r="S3" s="59">
        <v>10.18</v>
      </c>
      <c r="T3" s="59">
        <v>10</v>
      </c>
      <c r="U3" s="44"/>
      <c r="V3" s="44"/>
    </row>
    <row r="4" spans="1:22" ht="18" customHeight="1" x14ac:dyDescent="0.15">
      <c r="A4" s="57" t="s">
        <v>81</v>
      </c>
      <c r="B4" s="67" t="s">
        <v>6</v>
      </c>
      <c r="C4" s="68" t="s">
        <v>1</v>
      </c>
      <c r="D4" s="69">
        <v>0.5</v>
      </c>
      <c r="E4" s="70" t="s">
        <v>18</v>
      </c>
      <c r="F4" s="71">
        <v>0.5</v>
      </c>
      <c r="G4" s="77">
        <f>D4+F4</f>
        <v>1</v>
      </c>
      <c r="H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I4" s="246">
        <v>0</v>
      </c>
      <c r="J4" s="73">
        <f>基本・複合!M4</f>
        <v>148</v>
      </c>
      <c r="K4" s="246">
        <v>0.25</v>
      </c>
      <c r="L4" s="73">
        <f t="shared" ref="L4:L35" si="0">ROUND(H4*(1+$I$4),0)+ROUND(J4*(1+$K$4),0)</f>
        <v>441</v>
      </c>
      <c r="M4" s="74">
        <f t="shared" ref="M4:M192" si="1">ROUNDDOWN($L4*M$3,0)</f>
        <v>4939</v>
      </c>
      <c r="N4" s="74">
        <f t="shared" ref="N4:N192" si="2">ROUNDDOWN($L4*N$3,0)</f>
        <v>4833</v>
      </c>
      <c r="O4" s="74">
        <f t="shared" ref="O4:O192" si="3">ROUNDDOWN($L4*O$3,0)</f>
        <v>4806</v>
      </c>
      <c r="P4" s="74">
        <f t="shared" ref="P4:P192" si="4">ROUNDDOWN($L4*P$3,0)</f>
        <v>4727</v>
      </c>
      <c r="Q4" s="74">
        <f t="shared" ref="Q4:Q192" si="5">ROUNDDOWN($L4*Q$3,0)</f>
        <v>4674</v>
      </c>
      <c r="R4" s="74">
        <f t="shared" ref="R4:R192" si="6">ROUNDDOWN($L4*R$3,0)</f>
        <v>4568</v>
      </c>
      <c r="S4" s="74">
        <f t="shared" ref="S4:S192" si="7">ROUNDDOWN($L4*S$3,0)</f>
        <v>4489</v>
      </c>
      <c r="T4" s="74">
        <f t="shared" ref="T4:T192" si="8">ROUNDDOWN($L4*T$3,0)</f>
        <v>4410</v>
      </c>
      <c r="U4" s="44"/>
      <c r="V4" s="44"/>
    </row>
    <row r="5" spans="1:22" ht="18" customHeight="1" x14ac:dyDescent="0.15">
      <c r="A5" s="57" t="s">
        <v>85</v>
      </c>
      <c r="B5" s="67" t="s">
        <v>6</v>
      </c>
      <c r="C5" s="68" t="s">
        <v>1</v>
      </c>
      <c r="D5" s="69">
        <v>0.5</v>
      </c>
      <c r="E5" s="70" t="s">
        <v>18</v>
      </c>
      <c r="F5" s="71">
        <v>1</v>
      </c>
      <c r="G5" s="77">
        <f t="shared" ref="G5:G68" si="9">D5+F5</f>
        <v>1.5</v>
      </c>
      <c r="H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I5" s="246"/>
      <c r="J5" s="73">
        <f>基本・複合!M5</f>
        <v>331</v>
      </c>
      <c r="K5" s="246"/>
      <c r="L5" s="73">
        <f t="shared" si="0"/>
        <v>670</v>
      </c>
      <c r="M5" s="74">
        <f t="shared" si="1"/>
        <v>7504</v>
      </c>
      <c r="N5" s="74">
        <f t="shared" si="2"/>
        <v>7343</v>
      </c>
      <c r="O5" s="74">
        <f t="shared" si="3"/>
        <v>7303</v>
      </c>
      <c r="P5" s="74">
        <f t="shared" si="4"/>
        <v>7182</v>
      </c>
      <c r="Q5" s="74">
        <f t="shared" si="5"/>
        <v>7102</v>
      </c>
      <c r="R5" s="74">
        <f t="shared" si="6"/>
        <v>6941</v>
      </c>
      <c r="S5" s="74">
        <f t="shared" si="7"/>
        <v>6820</v>
      </c>
      <c r="T5" s="74">
        <f t="shared" si="8"/>
        <v>6700</v>
      </c>
      <c r="U5" s="44"/>
      <c r="V5" s="44"/>
    </row>
    <row r="6" spans="1:22" ht="18" customHeight="1" x14ac:dyDescent="0.15">
      <c r="A6" s="57" t="s">
        <v>91</v>
      </c>
      <c r="B6" s="67" t="s">
        <v>6</v>
      </c>
      <c r="C6" s="68" t="s">
        <v>1</v>
      </c>
      <c r="D6" s="69">
        <v>0.5</v>
      </c>
      <c r="E6" s="70" t="s">
        <v>18</v>
      </c>
      <c r="F6" s="71">
        <v>1.5</v>
      </c>
      <c r="G6" s="77">
        <f t="shared" si="9"/>
        <v>2</v>
      </c>
      <c r="H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I6" s="246"/>
      <c r="J6" s="73">
        <f>基本・複合!M6</f>
        <v>413</v>
      </c>
      <c r="K6" s="246"/>
      <c r="L6" s="73">
        <f t="shared" si="0"/>
        <v>772</v>
      </c>
      <c r="M6" s="74">
        <f t="shared" si="1"/>
        <v>8646</v>
      </c>
      <c r="N6" s="74">
        <f t="shared" si="2"/>
        <v>8461</v>
      </c>
      <c r="O6" s="74">
        <f t="shared" si="3"/>
        <v>8414</v>
      </c>
      <c r="P6" s="74">
        <f t="shared" si="4"/>
        <v>8275</v>
      </c>
      <c r="Q6" s="74">
        <f t="shared" si="5"/>
        <v>8183</v>
      </c>
      <c r="R6" s="74">
        <f t="shared" si="6"/>
        <v>7997</v>
      </c>
      <c r="S6" s="74">
        <f t="shared" si="7"/>
        <v>7858</v>
      </c>
      <c r="T6" s="74">
        <f t="shared" si="8"/>
        <v>7720</v>
      </c>
      <c r="U6" s="44"/>
      <c r="V6" s="44"/>
    </row>
    <row r="7" spans="1:22" ht="18" customHeight="1" x14ac:dyDescent="0.15">
      <c r="A7" s="57" t="s">
        <v>98</v>
      </c>
      <c r="B7" s="67" t="s">
        <v>6</v>
      </c>
      <c r="C7" s="68" t="s">
        <v>1</v>
      </c>
      <c r="D7" s="69">
        <v>0.5</v>
      </c>
      <c r="E7" s="70" t="s">
        <v>18</v>
      </c>
      <c r="F7" s="71">
        <v>2</v>
      </c>
      <c r="G7" s="77">
        <f t="shared" si="9"/>
        <v>2.5</v>
      </c>
      <c r="H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I7" s="246"/>
      <c r="J7" s="73">
        <f>基本・複合!M7</f>
        <v>498</v>
      </c>
      <c r="K7" s="246"/>
      <c r="L7" s="73">
        <f t="shared" si="0"/>
        <v>879</v>
      </c>
      <c r="M7" s="74">
        <f t="shared" si="1"/>
        <v>9844</v>
      </c>
      <c r="N7" s="74">
        <f t="shared" si="2"/>
        <v>9633</v>
      </c>
      <c r="O7" s="74">
        <f t="shared" si="3"/>
        <v>9581</v>
      </c>
      <c r="P7" s="74">
        <f t="shared" si="4"/>
        <v>9422</v>
      </c>
      <c r="Q7" s="74">
        <f t="shared" si="5"/>
        <v>9317</v>
      </c>
      <c r="R7" s="74">
        <f t="shared" si="6"/>
        <v>9106</v>
      </c>
      <c r="S7" s="74">
        <f t="shared" si="7"/>
        <v>8948</v>
      </c>
      <c r="T7" s="74">
        <f t="shared" si="8"/>
        <v>8790</v>
      </c>
      <c r="U7" s="44"/>
      <c r="V7" s="44"/>
    </row>
    <row r="8" spans="1:22" ht="18" customHeight="1" x14ac:dyDescent="0.15">
      <c r="A8" s="57" t="s">
        <v>102</v>
      </c>
      <c r="B8" s="67" t="s">
        <v>6</v>
      </c>
      <c r="C8" s="68" t="s">
        <v>1</v>
      </c>
      <c r="D8" s="69">
        <v>0.5</v>
      </c>
      <c r="E8" s="70" t="s">
        <v>18</v>
      </c>
      <c r="F8" s="71">
        <v>2.5</v>
      </c>
      <c r="G8" s="77">
        <f t="shared" si="9"/>
        <v>3</v>
      </c>
      <c r="H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I8" s="246"/>
      <c r="J8" s="73">
        <f>基本・複合!M8</f>
        <v>581</v>
      </c>
      <c r="K8" s="246"/>
      <c r="L8" s="73">
        <f t="shared" si="0"/>
        <v>982</v>
      </c>
      <c r="M8" s="74">
        <f t="shared" si="1"/>
        <v>10998</v>
      </c>
      <c r="N8" s="74">
        <f t="shared" si="2"/>
        <v>10762</v>
      </c>
      <c r="O8" s="74">
        <f t="shared" si="3"/>
        <v>10703</v>
      </c>
      <c r="P8" s="74">
        <f t="shared" si="4"/>
        <v>10527</v>
      </c>
      <c r="Q8" s="74">
        <f t="shared" si="5"/>
        <v>10409</v>
      </c>
      <c r="R8" s="74">
        <f t="shared" si="6"/>
        <v>10173</v>
      </c>
      <c r="S8" s="74">
        <f t="shared" si="7"/>
        <v>9996</v>
      </c>
      <c r="T8" s="74">
        <f t="shared" si="8"/>
        <v>9820</v>
      </c>
      <c r="U8" s="44"/>
      <c r="V8" s="44"/>
    </row>
    <row r="9" spans="1:22" ht="18" customHeight="1" x14ac:dyDescent="0.15">
      <c r="A9" s="57" t="s">
        <v>106</v>
      </c>
      <c r="B9" s="67" t="s">
        <v>6</v>
      </c>
      <c r="C9" s="68" t="s">
        <v>1</v>
      </c>
      <c r="D9" s="69">
        <v>0.5</v>
      </c>
      <c r="E9" s="70" t="s">
        <v>18</v>
      </c>
      <c r="F9" s="71">
        <v>3</v>
      </c>
      <c r="G9" s="77">
        <f t="shared" si="9"/>
        <v>3.5</v>
      </c>
      <c r="H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256</v>
      </c>
      <c r="I9" s="246"/>
      <c r="J9" s="73">
        <f>J8+基本・複合!$Q$2</f>
        <v>664</v>
      </c>
      <c r="K9" s="246"/>
      <c r="L9" s="73">
        <f t="shared" si="0"/>
        <v>1086</v>
      </c>
      <c r="M9" s="74">
        <f t="shared" si="1"/>
        <v>12163</v>
      </c>
      <c r="N9" s="74">
        <f t="shared" si="2"/>
        <v>11902</v>
      </c>
      <c r="O9" s="74">
        <f t="shared" si="3"/>
        <v>11837</v>
      </c>
      <c r="P9" s="74">
        <f t="shared" si="4"/>
        <v>11641</v>
      </c>
      <c r="Q9" s="74">
        <f t="shared" si="5"/>
        <v>11511</v>
      </c>
      <c r="R9" s="74">
        <f t="shared" si="6"/>
        <v>11250</v>
      </c>
      <c r="S9" s="74">
        <f t="shared" si="7"/>
        <v>11055</v>
      </c>
      <c r="T9" s="74">
        <f t="shared" si="8"/>
        <v>10860</v>
      </c>
      <c r="U9" s="44"/>
      <c r="V9" s="44"/>
    </row>
    <row r="10" spans="1:22" ht="18" customHeight="1" x14ac:dyDescent="0.15">
      <c r="A10" s="57" t="s">
        <v>112</v>
      </c>
      <c r="B10" s="67" t="s">
        <v>6</v>
      </c>
      <c r="C10" s="68" t="s">
        <v>1</v>
      </c>
      <c r="D10" s="69">
        <v>0.5</v>
      </c>
      <c r="E10" s="70" t="s">
        <v>18</v>
      </c>
      <c r="F10" s="71">
        <v>3.5</v>
      </c>
      <c r="G10" s="77">
        <f t="shared" si="9"/>
        <v>4</v>
      </c>
      <c r="H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256</v>
      </c>
      <c r="I10" s="246"/>
      <c r="J10" s="73">
        <f>J9+基本・複合!$Q$2</f>
        <v>747</v>
      </c>
      <c r="K10" s="246"/>
      <c r="L10" s="73">
        <f t="shared" si="0"/>
        <v>1190</v>
      </c>
      <c r="M10" s="74">
        <f t="shared" si="1"/>
        <v>13328</v>
      </c>
      <c r="N10" s="74">
        <f t="shared" si="2"/>
        <v>13042</v>
      </c>
      <c r="O10" s="74">
        <f t="shared" si="3"/>
        <v>12971</v>
      </c>
      <c r="P10" s="74">
        <f t="shared" si="4"/>
        <v>12756</v>
      </c>
      <c r="Q10" s="74">
        <f t="shared" si="5"/>
        <v>12614</v>
      </c>
      <c r="R10" s="74">
        <f t="shared" si="6"/>
        <v>12328</v>
      </c>
      <c r="S10" s="74">
        <f t="shared" si="7"/>
        <v>12114</v>
      </c>
      <c r="T10" s="74">
        <f t="shared" si="8"/>
        <v>11900</v>
      </c>
      <c r="U10" s="44"/>
      <c r="V10" s="44"/>
    </row>
    <row r="11" spans="1:22" ht="18" customHeight="1" x14ac:dyDescent="0.15">
      <c r="A11" s="57" t="s">
        <v>118</v>
      </c>
      <c r="B11" s="67" t="s">
        <v>6</v>
      </c>
      <c r="C11" s="68" t="s">
        <v>1</v>
      </c>
      <c r="D11" s="69">
        <v>0.5</v>
      </c>
      <c r="E11" s="70" t="s">
        <v>18</v>
      </c>
      <c r="F11" s="71">
        <v>4</v>
      </c>
      <c r="G11" s="77">
        <f t="shared" si="9"/>
        <v>4.5</v>
      </c>
      <c r="H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256</v>
      </c>
      <c r="I11" s="246"/>
      <c r="J11" s="73">
        <f>J10+基本・複合!$Q$2</f>
        <v>830</v>
      </c>
      <c r="K11" s="246"/>
      <c r="L11" s="73">
        <f t="shared" si="0"/>
        <v>1294</v>
      </c>
      <c r="M11" s="74">
        <f t="shared" si="1"/>
        <v>14492</v>
      </c>
      <c r="N11" s="74">
        <f t="shared" si="2"/>
        <v>14182</v>
      </c>
      <c r="O11" s="74">
        <f t="shared" si="3"/>
        <v>14104</v>
      </c>
      <c r="P11" s="74">
        <f t="shared" si="4"/>
        <v>13871</v>
      </c>
      <c r="Q11" s="74">
        <f t="shared" si="5"/>
        <v>13716</v>
      </c>
      <c r="R11" s="74">
        <f t="shared" si="6"/>
        <v>13405</v>
      </c>
      <c r="S11" s="74">
        <f t="shared" si="7"/>
        <v>13172</v>
      </c>
      <c r="T11" s="74">
        <f t="shared" si="8"/>
        <v>12940</v>
      </c>
      <c r="U11" s="44"/>
      <c r="V11" s="44"/>
    </row>
    <row r="12" spans="1:22" ht="18" customHeight="1" x14ac:dyDescent="0.15">
      <c r="A12" s="57" t="s">
        <v>124</v>
      </c>
      <c r="B12" s="67" t="s">
        <v>6</v>
      </c>
      <c r="C12" s="68" t="s">
        <v>1</v>
      </c>
      <c r="D12" s="69">
        <v>0.5</v>
      </c>
      <c r="E12" s="70" t="s">
        <v>18</v>
      </c>
      <c r="F12" s="71">
        <v>4.5</v>
      </c>
      <c r="G12" s="77">
        <f t="shared" si="9"/>
        <v>5</v>
      </c>
      <c r="H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256</v>
      </c>
      <c r="I12" s="246"/>
      <c r="J12" s="73">
        <f>J11+基本・複合!$Q$2</f>
        <v>913</v>
      </c>
      <c r="K12" s="246"/>
      <c r="L12" s="73">
        <f t="shared" si="0"/>
        <v>1397</v>
      </c>
      <c r="M12" s="74">
        <f t="shared" si="1"/>
        <v>15646</v>
      </c>
      <c r="N12" s="74">
        <f t="shared" si="2"/>
        <v>15311</v>
      </c>
      <c r="O12" s="74">
        <f t="shared" si="3"/>
        <v>15227</v>
      </c>
      <c r="P12" s="74">
        <f t="shared" si="4"/>
        <v>14975</v>
      </c>
      <c r="Q12" s="74">
        <f t="shared" si="5"/>
        <v>14808</v>
      </c>
      <c r="R12" s="74">
        <f t="shared" si="6"/>
        <v>14472</v>
      </c>
      <c r="S12" s="74">
        <f t="shared" si="7"/>
        <v>14221</v>
      </c>
      <c r="T12" s="74">
        <f t="shared" si="8"/>
        <v>13970</v>
      </c>
      <c r="U12" s="44"/>
      <c r="V12" s="44"/>
    </row>
    <row r="13" spans="1:22" ht="18" customHeight="1" x14ac:dyDescent="0.15">
      <c r="A13" s="57" t="s">
        <v>541</v>
      </c>
      <c r="B13" s="67" t="s">
        <v>6</v>
      </c>
      <c r="C13" s="68" t="s">
        <v>1</v>
      </c>
      <c r="D13" s="69">
        <v>1</v>
      </c>
      <c r="E13" s="70" t="s">
        <v>18</v>
      </c>
      <c r="F13" s="71">
        <v>0.5</v>
      </c>
      <c r="G13" s="77">
        <f t="shared" si="9"/>
        <v>1.5</v>
      </c>
      <c r="H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404</v>
      </c>
      <c r="I13" s="246"/>
      <c r="J13" s="73">
        <f>基本・複合!M10</f>
        <v>183</v>
      </c>
      <c r="K13" s="246"/>
      <c r="L13" s="73">
        <f t="shared" si="0"/>
        <v>633</v>
      </c>
      <c r="M13" s="74">
        <f t="shared" si="1"/>
        <v>7089</v>
      </c>
      <c r="N13" s="74">
        <f t="shared" si="2"/>
        <v>6937</v>
      </c>
      <c r="O13" s="74">
        <f t="shared" si="3"/>
        <v>6899</v>
      </c>
      <c r="P13" s="74">
        <f t="shared" si="4"/>
        <v>6785</v>
      </c>
      <c r="Q13" s="74">
        <f t="shared" si="5"/>
        <v>6709</v>
      </c>
      <c r="R13" s="74">
        <f t="shared" si="6"/>
        <v>6557</v>
      </c>
      <c r="S13" s="74">
        <f t="shared" si="7"/>
        <v>6443</v>
      </c>
      <c r="T13" s="74">
        <f t="shared" si="8"/>
        <v>6330</v>
      </c>
      <c r="U13" s="44"/>
      <c r="V13" s="44"/>
    </row>
    <row r="14" spans="1:22" ht="18" customHeight="1" x14ac:dyDescent="0.15">
      <c r="A14" s="57" t="s">
        <v>542</v>
      </c>
      <c r="B14" s="67" t="s">
        <v>6</v>
      </c>
      <c r="C14" s="68" t="s">
        <v>1</v>
      </c>
      <c r="D14" s="69">
        <v>1</v>
      </c>
      <c r="E14" s="70" t="s">
        <v>18</v>
      </c>
      <c r="F14" s="71">
        <v>1</v>
      </c>
      <c r="G14" s="77">
        <f t="shared" si="9"/>
        <v>2</v>
      </c>
      <c r="H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404</v>
      </c>
      <c r="I14" s="246"/>
      <c r="J14" s="73">
        <f>基本・複合!M11</f>
        <v>265</v>
      </c>
      <c r="K14" s="246"/>
      <c r="L14" s="73">
        <f t="shared" si="0"/>
        <v>735</v>
      </c>
      <c r="M14" s="74">
        <f t="shared" si="1"/>
        <v>8232</v>
      </c>
      <c r="N14" s="74">
        <f t="shared" si="2"/>
        <v>8055</v>
      </c>
      <c r="O14" s="74">
        <f t="shared" si="3"/>
        <v>8011</v>
      </c>
      <c r="P14" s="74">
        <f t="shared" si="4"/>
        <v>7879</v>
      </c>
      <c r="Q14" s="74">
        <f t="shared" si="5"/>
        <v>7791</v>
      </c>
      <c r="R14" s="74">
        <f t="shared" si="6"/>
        <v>7614</v>
      </c>
      <c r="S14" s="74">
        <f t="shared" si="7"/>
        <v>7482</v>
      </c>
      <c r="T14" s="74">
        <f t="shared" si="8"/>
        <v>7350</v>
      </c>
      <c r="U14" s="44"/>
      <c r="V14" s="44"/>
    </row>
    <row r="15" spans="1:22" ht="18" customHeight="1" x14ac:dyDescent="0.15">
      <c r="A15" s="57" t="s">
        <v>543</v>
      </c>
      <c r="B15" s="67" t="s">
        <v>6</v>
      </c>
      <c r="C15" s="68" t="s">
        <v>1</v>
      </c>
      <c r="D15" s="69">
        <v>1</v>
      </c>
      <c r="E15" s="70" t="s">
        <v>18</v>
      </c>
      <c r="F15" s="71">
        <v>1.5</v>
      </c>
      <c r="G15" s="77">
        <f t="shared" si="9"/>
        <v>2.5</v>
      </c>
      <c r="H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404</v>
      </c>
      <c r="I15" s="246"/>
      <c r="J15" s="73">
        <f>基本・複合!M12</f>
        <v>350</v>
      </c>
      <c r="K15" s="246"/>
      <c r="L15" s="73">
        <f t="shared" si="0"/>
        <v>842</v>
      </c>
      <c r="M15" s="74">
        <f t="shared" si="1"/>
        <v>9430</v>
      </c>
      <c r="N15" s="74">
        <f t="shared" si="2"/>
        <v>9228</v>
      </c>
      <c r="O15" s="74">
        <f t="shared" si="3"/>
        <v>9177</v>
      </c>
      <c r="P15" s="74">
        <f t="shared" si="4"/>
        <v>9026</v>
      </c>
      <c r="Q15" s="74">
        <f t="shared" si="5"/>
        <v>8925</v>
      </c>
      <c r="R15" s="74">
        <f t="shared" si="6"/>
        <v>8723</v>
      </c>
      <c r="S15" s="74">
        <f t="shared" si="7"/>
        <v>8571</v>
      </c>
      <c r="T15" s="74">
        <f t="shared" si="8"/>
        <v>8420</v>
      </c>
      <c r="U15" s="44"/>
      <c r="V15" s="44"/>
    </row>
    <row r="16" spans="1:22" ht="18" customHeight="1" x14ac:dyDescent="0.15">
      <c r="A16" s="57" t="s">
        <v>544</v>
      </c>
      <c r="B16" s="67" t="s">
        <v>6</v>
      </c>
      <c r="C16" s="68" t="s">
        <v>1</v>
      </c>
      <c r="D16" s="69">
        <v>1</v>
      </c>
      <c r="E16" s="70" t="s">
        <v>18</v>
      </c>
      <c r="F16" s="71">
        <v>2</v>
      </c>
      <c r="G16" s="77">
        <f t="shared" si="9"/>
        <v>3</v>
      </c>
      <c r="H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404</v>
      </c>
      <c r="I16" s="246"/>
      <c r="J16" s="73">
        <f>基本・複合!M13</f>
        <v>433</v>
      </c>
      <c r="K16" s="246"/>
      <c r="L16" s="73">
        <f t="shared" si="0"/>
        <v>945</v>
      </c>
      <c r="M16" s="74">
        <f t="shared" si="1"/>
        <v>10584</v>
      </c>
      <c r="N16" s="74">
        <f t="shared" si="2"/>
        <v>10357</v>
      </c>
      <c r="O16" s="74">
        <f t="shared" si="3"/>
        <v>10300</v>
      </c>
      <c r="P16" s="74">
        <f t="shared" si="4"/>
        <v>10130</v>
      </c>
      <c r="Q16" s="74">
        <f t="shared" si="5"/>
        <v>10017</v>
      </c>
      <c r="R16" s="74">
        <f t="shared" si="6"/>
        <v>9790</v>
      </c>
      <c r="S16" s="74">
        <f t="shared" si="7"/>
        <v>9620</v>
      </c>
      <c r="T16" s="74">
        <f t="shared" si="8"/>
        <v>9450</v>
      </c>
      <c r="U16" s="44"/>
      <c r="V16" s="44"/>
    </row>
    <row r="17" spans="1:22" ht="18" customHeight="1" x14ac:dyDescent="0.15">
      <c r="A17" s="57" t="s">
        <v>545</v>
      </c>
      <c r="B17" s="67" t="s">
        <v>6</v>
      </c>
      <c r="C17" s="68" t="s">
        <v>1</v>
      </c>
      <c r="D17" s="69">
        <v>1</v>
      </c>
      <c r="E17" s="70" t="s">
        <v>18</v>
      </c>
      <c r="F17" s="71">
        <v>2.5</v>
      </c>
      <c r="G17" s="77">
        <f t="shared" si="9"/>
        <v>3.5</v>
      </c>
      <c r="H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404</v>
      </c>
      <c r="I17" s="246"/>
      <c r="J17" s="73">
        <f>基本・複合!M14</f>
        <v>516</v>
      </c>
      <c r="K17" s="246"/>
      <c r="L17" s="73">
        <f t="shared" si="0"/>
        <v>1049</v>
      </c>
      <c r="M17" s="74">
        <f t="shared" si="1"/>
        <v>11748</v>
      </c>
      <c r="N17" s="74">
        <f t="shared" si="2"/>
        <v>11497</v>
      </c>
      <c r="O17" s="74">
        <f t="shared" si="3"/>
        <v>11434</v>
      </c>
      <c r="P17" s="74">
        <f t="shared" si="4"/>
        <v>11245</v>
      </c>
      <c r="Q17" s="74">
        <f t="shared" si="5"/>
        <v>11119</v>
      </c>
      <c r="R17" s="74">
        <f t="shared" si="6"/>
        <v>10867</v>
      </c>
      <c r="S17" s="74">
        <f t="shared" si="7"/>
        <v>10678</v>
      </c>
      <c r="T17" s="74">
        <f t="shared" si="8"/>
        <v>10490</v>
      </c>
      <c r="U17" s="44"/>
      <c r="V17" s="44"/>
    </row>
    <row r="18" spans="1:22" ht="18" customHeight="1" x14ac:dyDescent="0.15">
      <c r="A18" s="57" t="s">
        <v>546</v>
      </c>
      <c r="B18" s="67" t="s">
        <v>6</v>
      </c>
      <c r="C18" s="68" t="s">
        <v>1</v>
      </c>
      <c r="D18" s="69">
        <v>1</v>
      </c>
      <c r="E18" s="70" t="s">
        <v>18</v>
      </c>
      <c r="F18" s="71">
        <v>3</v>
      </c>
      <c r="G18" s="77">
        <f t="shared" si="9"/>
        <v>4</v>
      </c>
      <c r="H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404</v>
      </c>
      <c r="I18" s="246"/>
      <c r="J18" s="73">
        <f>J17+基本・複合!$Q$2</f>
        <v>599</v>
      </c>
      <c r="K18" s="246"/>
      <c r="L18" s="73">
        <f t="shared" si="0"/>
        <v>1153</v>
      </c>
      <c r="M18" s="74">
        <f t="shared" si="1"/>
        <v>12913</v>
      </c>
      <c r="N18" s="74">
        <f t="shared" si="2"/>
        <v>12636</v>
      </c>
      <c r="O18" s="74">
        <f t="shared" si="3"/>
        <v>12567</v>
      </c>
      <c r="P18" s="74">
        <f t="shared" si="4"/>
        <v>12360</v>
      </c>
      <c r="Q18" s="74">
        <f t="shared" si="5"/>
        <v>12221</v>
      </c>
      <c r="R18" s="74">
        <f t="shared" si="6"/>
        <v>11945</v>
      </c>
      <c r="S18" s="74">
        <f t="shared" si="7"/>
        <v>11737</v>
      </c>
      <c r="T18" s="74">
        <f t="shared" si="8"/>
        <v>11530</v>
      </c>
      <c r="U18" s="44"/>
      <c r="V18" s="44"/>
    </row>
    <row r="19" spans="1:22" ht="18" customHeight="1" x14ac:dyDescent="0.15">
      <c r="A19" s="57" t="s">
        <v>547</v>
      </c>
      <c r="B19" s="67" t="s">
        <v>6</v>
      </c>
      <c r="C19" s="68" t="s">
        <v>1</v>
      </c>
      <c r="D19" s="69">
        <v>1</v>
      </c>
      <c r="E19" s="70" t="s">
        <v>18</v>
      </c>
      <c r="F19" s="71">
        <v>3.5</v>
      </c>
      <c r="G19" s="77">
        <f t="shared" si="9"/>
        <v>4.5</v>
      </c>
      <c r="H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404</v>
      </c>
      <c r="I19" s="246"/>
      <c r="J19" s="73">
        <f>J18+基本・複合!$Q$2</f>
        <v>682</v>
      </c>
      <c r="K19" s="246"/>
      <c r="L19" s="73">
        <f t="shared" si="0"/>
        <v>1257</v>
      </c>
      <c r="M19" s="74">
        <f t="shared" si="1"/>
        <v>14078</v>
      </c>
      <c r="N19" s="74">
        <f t="shared" si="2"/>
        <v>13776</v>
      </c>
      <c r="O19" s="74">
        <f t="shared" si="3"/>
        <v>13701</v>
      </c>
      <c r="P19" s="74">
        <f t="shared" si="4"/>
        <v>13475</v>
      </c>
      <c r="Q19" s="74">
        <f t="shared" si="5"/>
        <v>13324</v>
      </c>
      <c r="R19" s="74">
        <f t="shared" si="6"/>
        <v>13022</v>
      </c>
      <c r="S19" s="74">
        <f t="shared" si="7"/>
        <v>12796</v>
      </c>
      <c r="T19" s="74">
        <f t="shared" si="8"/>
        <v>12570</v>
      </c>
      <c r="U19" s="44"/>
      <c r="V19" s="44"/>
    </row>
    <row r="20" spans="1:22" ht="18" customHeight="1" x14ac:dyDescent="0.15">
      <c r="A20" s="57" t="s">
        <v>548</v>
      </c>
      <c r="B20" s="67" t="s">
        <v>6</v>
      </c>
      <c r="C20" s="68" t="s">
        <v>1</v>
      </c>
      <c r="D20" s="69">
        <v>1</v>
      </c>
      <c r="E20" s="70" t="s">
        <v>18</v>
      </c>
      <c r="F20" s="71">
        <v>4</v>
      </c>
      <c r="G20" s="77">
        <f t="shared" si="9"/>
        <v>5</v>
      </c>
      <c r="H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404</v>
      </c>
      <c r="I20" s="246"/>
      <c r="J20" s="73">
        <f>J19+基本・複合!$Q$2</f>
        <v>765</v>
      </c>
      <c r="K20" s="246"/>
      <c r="L20" s="73">
        <f t="shared" si="0"/>
        <v>1360</v>
      </c>
      <c r="M20" s="74">
        <f t="shared" si="1"/>
        <v>15232</v>
      </c>
      <c r="N20" s="74">
        <f t="shared" si="2"/>
        <v>14905</v>
      </c>
      <c r="O20" s="74">
        <f t="shared" si="3"/>
        <v>14824</v>
      </c>
      <c r="P20" s="74">
        <f t="shared" si="4"/>
        <v>14579</v>
      </c>
      <c r="Q20" s="74">
        <f t="shared" si="5"/>
        <v>14416</v>
      </c>
      <c r="R20" s="74">
        <f t="shared" si="6"/>
        <v>14089</v>
      </c>
      <c r="S20" s="74">
        <f t="shared" si="7"/>
        <v>13844</v>
      </c>
      <c r="T20" s="74">
        <f t="shared" si="8"/>
        <v>13600</v>
      </c>
      <c r="U20" s="44"/>
      <c r="V20" s="44"/>
    </row>
    <row r="21" spans="1:22" ht="18" customHeight="1" x14ac:dyDescent="0.15">
      <c r="A21" s="57" t="s">
        <v>549</v>
      </c>
      <c r="B21" s="67" t="s">
        <v>6</v>
      </c>
      <c r="C21" s="68" t="s">
        <v>1</v>
      </c>
      <c r="D21" s="69">
        <v>1</v>
      </c>
      <c r="E21" s="70" t="s">
        <v>18</v>
      </c>
      <c r="F21" s="71">
        <v>4.5</v>
      </c>
      <c r="G21" s="77">
        <f t="shared" si="9"/>
        <v>5.5</v>
      </c>
      <c r="H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404</v>
      </c>
      <c r="I21" s="246"/>
      <c r="J21" s="73">
        <f>J20+基本・複合!$Q$2</f>
        <v>848</v>
      </c>
      <c r="K21" s="246"/>
      <c r="L21" s="73">
        <f t="shared" si="0"/>
        <v>1464</v>
      </c>
      <c r="M21" s="74">
        <f t="shared" si="1"/>
        <v>16396</v>
      </c>
      <c r="N21" s="74">
        <f t="shared" si="2"/>
        <v>16045</v>
      </c>
      <c r="O21" s="74">
        <f t="shared" si="3"/>
        <v>15957</v>
      </c>
      <c r="P21" s="74">
        <f t="shared" si="4"/>
        <v>15694</v>
      </c>
      <c r="Q21" s="74">
        <f t="shared" si="5"/>
        <v>15518</v>
      </c>
      <c r="R21" s="74">
        <f t="shared" si="6"/>
        <v>15167</v>
      </c>
      <c r="S21" s="74">
        <f t="shared" si="7"/>
        <v>14903</v>
      </c>
      <c r="T21" s="74">
        <f t="shared" si="8"/>
        <v>14640</v>
      </c>
      <c r="U21" s="44"/>
      <c r="V21" s="44"/>
    </row>
    <row r="22" spans="1:22" ht="18" customHeight="1" x14ac:dyDescent="0.15">
      <c r="A22" s="57" t="s">
        <v>163</v>
      </c>
      <c r="B22" s="67" t="s">
        <v>6</v>
      </c>
      <c r="C22" s="68" t="s">
        <v>1</v>
      </c>
      <c r="D22" s="69">
        <v>1.5</v>
      </c>
      <c r="E22" s="70" t="s">
        <v>18</v>
      </c>
      <c r="F22" s="71">
        <v>0.5</v>
      </c>
      <c r="G22" s="77">
        <f t="shared" si="9"/>
        <v>2</v>
      </c>
      <c r="H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587</v>
      </c>
      <c r="I22" s="246"/>
      <c r="J22" s="73">
        <f>基本・複合!M15</f>
        <v>82</v>
      </c>
      <c r="K22" s="246"/>
      <c r="L22" s="73">
        <f t="shared" si="0"/>
        <v>690</v>
      </c>
      <c r="M22" s="74">
        <f t="shared" si="1"/>
        <v>7728</v>
      </c>
      <c r="N22" s="74">
        <f t="shared" si="2"/>
        <v>7562</v>
      </c>
      <c r="O22" s="74">
        <f t="shared" si="3"/>
        <v>7521</v>
      </c>
      <c r="P22" s="74">
        <f t="shared" si="4"/>
        <v>7396</v>
      </c>
      <c r="Q22" s="74">
        <f t="shared" si="5"/>
        <v>7314</v>
      </c>
      <c r="R22" s="74">
        <f t="shared" si="6"/>
        <v>7148</v>
      </c>
      <c r="S22" s="74">
        <f t="shared" si="7"/>
        <v>7024</v>
      </c>
      <c r="T22" s="74">
        <f t="shared" si="8"/>
        <v>6900</v>
      </c>
      <c r="U22" s="44"/>
      <c r="V22" s="44"/>
    </row>
    <row r="23" spans="1:22" ht="18" customHeight="1" x14ac:dyDescent="0.15">
      <c r="A23" s="57" t="s">
        <v>167</v>
      </c>
      <c r="B23" s="67" t="s">
        <v>6</v>
      </c>
      <c r="C23" s="68" t="s">
        <v>1</v>
      </c>
      <c r="D23" s="69">
        <v>1.5</v>
      </c>
      <c r="E23" s="70" t="s">
        <v>18</v>
      </c>
      <c r="F23" s="71">
        <v>1</v>
      </c>
      <c r="G23" s="77">
        <f t="shared" si="9"/>
        <v>2.5</v>
      </c>
      <c r="H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587</v>
      </c>
      <c r="I23" s="246"/>
      <c r="J23" s="73">
        <f>基本・複合!M16</f>
        <v>167</v>
      </c>
      <c r="K23" s="246"/>
      <c r="L23" s="73">
        <f t="shared" si="0"/>
        <v>796</v>
      </c>
      <c r="M23" s="74">
        <f t="shared" si="1"/>
        <v>8915</v>
      </c>
      <c r="N23" s="74">
        <f t="shared" si="2"/>
        <v>8724</v>
      </c>
      <c r="O23" s="74">
        <f t="shared" si="3"/>
        <v>8676</v>
      </c>
      <c r="P23" s="74">
        <f t="shared" si="4"/>
        <v>8533</v>
      </c>
      <c r="Q23" s="74">
        <f t="shared" si="5"/>
        <v>8437</v>
      </c>
      <c r="R23" s="74">
        <f t="shared" si="6"/>
        <v>8246</v>
      </c>
      <c r="S23" s="74">
        <f t="shared" si="7"/>
        <v>8103</v>
      </c>
      <c r="T23" s="74">
        <f t="shared" si="8"/>
        <v>7960</v>
      </c>
      <c r="U23" s="44"/>
      <c r="V23" s="44"/>
    </row>
    <row r="24" spans="1:22" ht="18" customHeight="1" x14ac:dyDescent="0.15">
      <c r="A24" s="57" t="s">
        <v>171</v>
      </c>
      <c r="B24" s="67" t="s">
        <v>6</v>
      </c>
      <c r="C24" s="68" t="s">
        <v>1</v>
      </c>
      <c r="D24" s="69">
        <v>1.5</v>
      </c>
      <c r="E24" s="70" t="s">
        <v>18</v>
      </c>
      <c r="F24" s="71">
        <v>1.5</v>
      </c>
      <c r="G24" s="77">
        <f t="shared" si="9"/>
        <v>3</v>
      </c>
      <c r="H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587</v>
      </c>
      <c r="I24" s="246"/>
      <c r="J24" s="73">
        <f>基本・複合!M17</f>
        <v>250</v>
      </c>
      <c r="K24" s="246"/>
      <c r="L24" s="73">
        <f t="shared" si="0"/>
        <v>900</v>
      </c>
      <c r="M24" s="74">
        <f t="shared" si="1"/>
        <v>10080</v>
      </c>
      <c r="N24" s="74">
        <f t="shared" si="2"/>
        <v>9864</v>
      </c>
      <c r="O24" s="74">
        <f t="shared" si="3"/>
        <v>9810</v>
      </c>
      <c r="P24" s="74">
        <f t="shared" si="4"/>
        <v>9648</v>
      </c>
      <c r="Q24" s="74">
        <f t="shared" si="5"/>
        <v>9540</v>
      </c>
      <c r="R24" s="74">
        <f t="shared" si="6"/>
        <v>9324</v>
      </c>
      <c r="S24" s="74">
        <f t="shared" si="7"/>
        <v>9162</v>
      </c>
      <c r="T24" s="74">
        <f t="shared" si="8"/>
        <v>9000</v>
      </c>
      <c r="U24" s="44"/>
      <c r="V24" s="44"/>
    </row>
    <row r="25" spans="1:22" ht="18" customHeight="1" x14ac:dyDescent="0.15">
      <c r="A25" s="57" t="s">
        <v>174</v>
      </c>
      <c r="B25" s="67" t="s">
        <v>6</v>
      </c>
      <c r="C25" s="68" t="s">
        <v>1</v>
      </c>
      <c r="D25" s="69">
        <v>1.5</v>
      </c>
      <c r="E25" s="70" t="s">
        <v>18</v>
      </c>
      <c r="F25" s="71">
        <v>2</v>
      </c>
      <c r="G25" s="77">
        <f t="shared" si="9"/>
        <v>3.5</v>
      </c>
      <c r="H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587</v>
      </c>
      <c r="I25" s="246"/>
      <c r="J25" s="73">
        <f>基本・複合!M18</f>
        <v>333</v>
      </c>
      <c r="K25" s="246"/>
      <c r="L25" s="73">
        <f t="shared" si="0"/>
        <v>1003</v>
      </c>
      <c r="M25" s="74">
        <f t="shared" si="1"/>
        <v>11233</v>
      </c>
      <c r="N25" s="74">
        <f t="shared" si="2"/>
        <v>10992</v>
      </c>
      <c r="O25" s="74">
        <f t="shared" si="3"/>
        <v>10932</v>
      </c>
      <c r="P25" s="74">
        <f t="shared" si="4"/>
        <v>10752</v>
      </c>
      <c r="Q25" s="74">
        <f t="shared" si="5"/>
        <v>10631</v>
      </c>
      <c r="R25" s="74">
        <f t="shared" si="6"/>
        <v>10391</v>
      </c>
      <c r="S25" s="74">
        <f t="shared" si="7"/>
        <v>10210</v>
      </c>
      <c r="T25" s="74">
        <f t="shared" si="8"/>
        <v>10030</v>
      </c>
      <c r="U25" s="44"/>
      <c r="V25" s="44"/>
    </row>
    <row r="26" spans="1:22" ht="18" customHeight="1" x14ac:dyDescent="0.15">
      <c r="A26" s="57" t="s">
        <v>177</v>
      </c>
      <c r="B26" s="67" t="s">
        <v>6</v>
      </c>
      <c r="C26" s="68" t="s">
        <v>1</v>
      </c>
      <c r="D26" s="69">
        <v>1.5</v>
      </c>
      <c r="E26" s="70" t="s">
        <v>18</v>
      </c>
      <c r="F26" s="71">
        <v>2.5</v>
      </c>
      <c r="G26" s="77">
        <f t="shared" si="9"/>
        <v>4</v>
      </c>
      <c r="H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587</v>
      </c>
      <c r="I26" s="246"/>
      <c r="J26" s="73">
        <f>基本・複合!M19</f>
        <v>416</v>
      </c>
      <c r="K26" s="246"/>
      <c r="L26" s="73">
        <f t="shared" si="0"/>
        <v>1107</v>
      </c>
      <c r="M26" s="74">
        <f t="shared" si="1"/>
        <v>12398</v>
      </c>
      <c r="N26" s="74">
        <f t="shared" si="2"/>
        <v>12132</v>
      </c>
      <c r="O26" s="74">
        <f t="shared" si="3"/>
        <v>12066</v>
      </c>
      <c r="P26" s="74">
        <f t="shared" si="4"/>
        <v>11867</v>
      </c>
      <c r="Q26" s="74">
        <f t="shared" si="5"/>
        <v>11734</v>
      </c>
      <c r="R26" s="74">
        <f t="shared" si="6"/>
        <v>11468</v>
      </c>
      <c r="S26" s="74">
        <f t="shared" si="7"/>
        <v>11269</v>
      </c>
      <c r="T26" s="74">
        <f t="shared" si="8"/>
        <v>11070</v>
      </c>
      <c r="U26" s="44"/>
      <c r="V26" s="44"/>
    </row>
    <row r="27" spans="1:22" ht="18" customHeight="1" x14ac:dyDescent="0.15">
      <c r="A27" s="57" t="s">
        <v>180</v>
      </c>
      <c r="B27" s="67" t="s">
        <v>6</v>
      </c>
      <c r="C27" s="68" t="s">
        <v>1</v>
      </c>
      <c r="D27" s="69">
        <v>1.5</v>
      </c>
      <c r="E27" s="70" t="s">
        <v>18</v>
      </c>
      <c r="F27" s="71">
        <v>3</v>
      </c>
      <c r="G27" s="77">
        <f t="shared" si="9"/>
        <v>4.5</v>
      </c>
      <c r="H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587</v>
      </c>
      <c r="I27" s="246"/>
      <c r="J27" s="73">
        <f>J26+基本・複合!$Q$2</f>
        <v>499</v>
      </c>
      <c r="K27" s="246"/>
      <c r="L27" s="73">
        <f t="shared" si="0"/>
        <v>1211</v>
      </c>
      <c r="M27" s="74">
        <f t="shared" si="1"/>
        <v>13563</v>
      </c>
      <c r="N27" s="74">
        <f t="shared" si="2"/>
        <v>13272</v>
      </c>
      <c r="O27" s="74">
        <f t="shared" si="3"/>
        <v>13199</v>
      </c>
      <c r="P27" s="74">
        <f t="shared" si="4"/>
        <v>12981</v>
      </c>
      <c r="Q27" s="74">
        <f t="shared" si="5"/>
        <v>12836</v>
      </c>
      <c r="R27" s="74">
        <f t="shared" si="6"/>
        <v>12545</v>
      </c>
      <c r="S27" s="74">
        <f t="shared" si="7"/>
        <v>12327</v>
      </c>
      <c r="T27" s="74">
        <f t="shared" si="8"/>
        <v>12110</v>
      </c>
      <c r="U27" s="44"/>
      <c r="V27" s="44"/>
    </row>
    <row r="28" spans="1:22" ht="18" customHeight="1" x14ac:dyDescent="0.15">
      <c r="A28" s="57" t="s">
        <v>183</v>
      </c>
      <c r="B28" s="67" t="s">
        <v>6</v>
      </c>
      <c r="C28" s="68" t="s">
        <v>1</v>
      </c>
      <c r="D28" s="69">
        <v>1.5</v>
      </c>
      <c r="E28" s="70" t="s">
        <v>18</v>
      </c>
      <c r="F28" s="71">
        <v>3.5</v>
      </c>
      <c r="G28" s="77">
        <f t="shared" si="9"/>
        <v>5</v>
      </c>
      <c r="H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587</v>
      </c>
      <c r="I28" s="246"/>
      <c r="J28" s="73">
        <f>J27+基本・複合!$Q$2</f>
        <v>582</v>
      </c>
      <c r="K28" s="246"/>
      <c r="L28" s="73">
        <f t="shared" si="0"/>
        <v>1315</v>
      </c>
      <c r="M28" s="74">
        <f t="shared" si="1"/>
        <v>14728</v>
      </c>
      <c r="N28" s="74">
        <f t="shared" si="2"/>
        <v>14412</v>
      </c>
      <c r="O28" s="74">
        <f t="shared" si="3"/>
        <v>14333</v>
      </c>
      <c r="P28" s="74">
        <f t="shared" si="4"/>
        <v>14096</v>
      </c>
      <c r="Q28" s="74">
        <f t="shared" si="5"/>
        <v>13939</v>
      </c>
      <c r="R28" s="74">
        <f t="shared" si="6"/>
        <v>13623</v>
      </c>
      <c r="S28" s="74">
        <f t="shared" si="7"/>
        <v>13386</v>
      </c>
      <c r="T28" s="74">
        <f t="shared" si="8"/>
        <v>13150</v>
      </c>
      <c r="U28" s="44"/>
      <c r="V28" s="44"/>
    </row>
    <row r="29" spans="1:22" ht="18" customHeight="1" x14ac:dyDescent="0.15">
      <c r="A29" s="57" t="s">
        <v>186</v>
      </c>
      <c r="B29" s="67" t="s">
        <v>6</v>
      </c>
      <c r="C29" s="68" t="s">
        <v>1</v>
      </c>
      <c r="D29" s="69">
        <v>1.5</v>
      </c>
      <c r="E29" s="70" t="s">
        <v>18</v>
      </c>
      <c r="F29" s="71">
        <v>4</v>
      </c>
      <c r="G29" s="77">
        <f t="shared" si="9"/>
        <v>5.5</v>
      </c>
      <c r="H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587</v>
      </c>
      <c r="I29" s="246"/>
      <c r="J29" s="73">
        <f>J28+基本・複合!$Q$2</f>
        <v>665</v>
      </c>
      <c r="K29" s="246"/>
      <c r="L29" s="73">
        <f t="shared" si="0"/>
        <v>1418</v>
      </c>
      <c r="M29" s="74">
        <f t="shared" si="1"/>
        <v>15881</v>
      </c>
      <c r="N29" s="74">
        <f t="shared" si="2"/>
        <v>15541</v>
      </c>
      <c r="O29" s="74">
        <f t="shared" si="3"/>
        <v>15456</v>
      </c>
      <c r="P29" s="74">
        <f t="shared" si="4"/>
        <v>15200</v>
      </c>
      <c r="Q29" s="74">
        <f t="shared" si="5"/>
        <v>15030</v>
      </c>
      <c r="R29" s="74">
        <f t="shared" si="6"/>
        <v>14690</v>
      </c>
      <c r="S29" s="74">
        <f t="shared" si="7"/>
        <v>14435</v>
      </c>
      <c r="T29" s="74">
        <f t="shared" si="8"/>
        <v>14180</v>
      </c>
      <c r="U29" s="44"/>
      <c r="V29" s="44"/>
    </row>
    <row r="30" spans="1:22" ht="18" customHeight="1" x14ac:dyDescent="0.15">
      <c r="A30" s="57" t="s">
        <v>189</v>
      </c>
      <c r="B30" s="67" t="s">
        <v>6</v>
      </c>
      <c r="C30" s="68" t="s">
        <v>1</v>
      </c>
      <c r="D30" s="69">
        <v>1.5</v>
      </c>
      <c r="E30" s="70" t="s">
        <v>18</v>
      </c>
      <c r="F30" s="71">
        <v>4.5</v>
      </c>
      <c r="G30" s="77">
        <f t="shared" si="9"/>
        <v>6</v>
      </c>
      <c r="H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587</v>
      </c>
      <c r="I30" s="246"/>
      <c r="J30" s="73">
        <f>J29+基本・複合!$Q$2</f>
        <v>748</v>
      </c>
      <c r="K30" s="246"/>
      <c r="L30" s="73">
        <f t="shared" si="0"/>
        <v>1522</v>
      </c>
      <c r="M30" s="74">
        <f t="shared" si="1"/>
        <v>17046</v>
      </c>
      <c r="N30" s="74">
        <f t="shared" si="2"/>
        <v>16681</v>
      </c>
      <c r="O30" s="74">
        <f t="shared" si="3"/>
        <v>16589</v>
      </c>
      <c r="P30" s="74">
        <f t="shared" si="4"/>
        <v>16315</v>
      </c>
      <c r="Q30" s="74">
        <f t="shared" si="5"/>
        <v>16133</v>
      </c>
      <c r="R30" s="74">
        <f t="shared" si="6"/>
        <v>15767</v>
      </c>
      <c r="S30" s="74">
        <f t="shared" si="7"/>
        <v>15493</v>
      </c>
      <c r="T30" s="74">
        <f t="shared" si="8"/>
        <v>15220</v>
      </c>
      <c r="U30" s="44"/>
      <c r="V30" s="44"/>
    </row>
    <row r="31" spans="1:22" ht="18" customHeight="1" x14ac:dyDescent="0.15">
      <c r="A31" s="57" t="s">
        <v>550</v>
      </c>
      <c r="B31" s="67" t="s">
        <v>6</v>
      </c>
      <c r="C31" s="68" t="s">
        <v>1</v>
      </c>
      <c r="D31" s="69">
        <v>2</v>
      </c>
      <c r="E31" s="70" t="s">
        <v>18</v>
      </c>
      <c r="F31" s="71">
        <v>0.5</v>
      </c>
      <c r="G31" s="77">
        <f t="shared" si="9"/>
        <v>2.5</v>
      </c>
      <c r="H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669</v>
      </c>
      <c r="I31" s="246"/>
      <c r="J31" s="73">
        <f>基本・複合!M20</f>
        <v>85</v>
      </c>
      <c r="K31" s="246"/>
      <c r="L31" s="73">
        <f t="shared" si="0"/>
        <v>775</v>
      </c>
      <c r="M31" s="74">
        <f t="shared" si="1"/>
        <v>8680</v>
      </c>
      <c r="N31" s="74">
        <f t="shared" si="2"/>
        <v>8494</v>
      </c>
      <c r="O31" s="74">
        <f t="shared" si="3"/>
        <v>8447</v>
      </c>
      <c r="P31" s="74">
        <f t="shared" si="4"/>
        <v>8308</v>
      </c>
      <c r="Q31" s="74">
        <f t="shared" si="5"/>
        <v>8215</v>
      </c>
      <c r="R31" s="74">
        <f t="shared" si="6"/>
        <v>8029</v>
      </c>
      <c r="S31" s="74">
        <f t="shared" si="7"/>
        <v>7889</v>
      </c>
      <c r="T31" s="74">
        <f t="shared" si="8"/>
        <v>7750</v>
      </c>
      <c r="U31" s="44"/>
      <c r="V31" s="44"/>
    </row>
    <row r="32" spans="1:22" ht="18" customHeight="1" x14ac:dyDescent="0.15">
      <c r="A32" s="57" t="s">
        <v>551</v>
      </c>
      <c r="B32" s="67" t="s">
        <v>6</v>
      </c>
      <c r="C32" s="68" t="s">
        <v>1</v>
      </c>
      <c r="D32" s="69">
        <v>2</v>
      </c>
      <c r="E32" s="70" t="s">
        <v>18</v>
      </c>
      <c r="F32" s="71">
        <v>1</v>
      </c>
      <c r="G32" s="77">
        <f t="shared" si="9"/>
        <v>3</v>
      </c>
      <c r="H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669</v>
      </c>
      <c r="I32" s="246"/>
      <c r="J32" s="73">
        <f>基本・複合!M21</f>
        <v>168</v>
      </c>
      <c r="K32" s="246"/>
      <c r="L32" s="73">
        <f t="shared" si="0"/>
        <v>879</v>
      </c>
      <c r="M32" s="74">
        <f t="shared" si="1"/>
        <v>9844</v>
      </c>
      <c r="N32" s="74">
        <f t="shared" si="2"/>
        <v>9633</v>
      </c>
      <c r="O32" s="74">
        <f t="shared" si="3"/>
        <v>9581</v>
      </c>
      <c r="P32" s="74">
        <f t="shared" si="4"/>
        <v>9422</v>
      </c>
      <c r="Q32" s="74">
        <f t="shared" si="5"/>
        <v>9317</v>
      </c>
      <c r="R32" s="74">
        <f t="shared" si="6"/>
        <v>9106</v>
      </c>
      <c r="S32" s="74">
        <f t="shared" si="7"/>
        <v>8948</v>
      </c>
      <c r="T32" s="74">
        <f t="shared" si="8"/>
        <v>8790</v>
      </c>
      <c r="U32" s="44"/>
      <c r="V32" s="44"/>
    </row>
    <row r="33" spans="1:22" ht="18" customHeight="1" x14ac:dyDescent="0.15">
      <c r="A33" s="57" t="s">
        <v>552</v>
      </c>
      <c r="B33" s="67" t="s">
        <v>6</v>
      </c>
      <c r="C33" s="68" t="s">
        <v>1</v>
      </c>
      <c r="D33" s="69">
        <v>2</v>
      </c>
      <c r="E33" s="70" t="s">
        <v>18</v>
      </c>
      <c r="F33" s="71">
        <v>1.5</v>
      </c>
      <c r="G33" s="77">
        <f t="shared" si="9"/>
        <v>3.5</v>
      </c>
      <c r="H33" s="73">
        <f>IF(D33=基本・単一!$F$4,基本・単一!$L$4,IF(D33=基本・単一!$F$5,基本・単一!$L$5,IF(D33=基本・単一!$F$6,基本・単一!$L$6,IF(D33=基本・単一!$F$7,基本・単一!$L$7,IF(D33=基本・単一!$F$8,基本・単一!$L$8,IF(D33=基本・単一!$F$9,基本・単一!$L$9,IF(D33=基本・単一!$F$10,基本・単一!$L$10)))))))</f>
        <v>669</v>
      </c>
      <c r="I33" s="246"/>
      <c r="J33" s="73">
        <f>基本・複合!M22</f>
        <v>251</v>
      </c>
      <c r="K33" s="246"/>
      <c r="L33" s="73">
        <f t="shared" si="0"/>
        <v>983</v>
      </c>
      <c r="M33" s="74">
        <f t="shared" si="1"/>
        <v>11009</v>
      </c>
      <c r="N33" s="74">
        <f t="shared" si="2"/>
        <v>10773</v>
      </c>
      <c r="O33" s="74">
        <f t="shared" si="3"/>
        <v>10714</v>
      </c>
      <c r="P33" s="74">
        <f t="shared" si="4"/>
        <v>10537</v>
      </c>
      <c r="Q33" s="74">
        <f t="shared" si="5"/>
        <v>10419</v>
      </c>
      <c r="R33" s="74">
        <f t="shared" si="6"/>
        <v>10183</v>
      </c>
      <c r="S33" s="74">
        <f t="shared" si="7"/>
        <v>10006</v>
      </c>
      <c r="T33" s="74">
        <f t="shared" si="8"/>
        <v>9830</v>
      </c>
      <c r="U33" s="44"/>
      <c r="V33" s="44"/>
    </row>
    <row r="34" spans="1:22" ht="18" customHeight="1" x14ac:dyDescent="0.15">
      <c r="A34" s="57" t="s">
        <v>553</v>
      </c>
      <c r="B34" s="67" t="s">
        <v>6</v>
      </c>
      <c r="C34" s="68" t="s">
        <v>1</v>
      </c>
      <c r="D34" s="69">
        <v>2</v>
      </c>
      <c r="E34" s="70" t="s">
        <v>18</v>
      </c>
      <c r="F34" s="71">
        <v>2</v>
      </c>
      <c r="G34" s="77">
        <f t="shared" si="9"/>
        <v>4</v>
      </c>
      <c r="H34" s="73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669</v>
      </c>
      <c r="I34" s="246"/>
      <c r="J34" s="73">
        <f>基本・複合!M23</f>
        <v>334</v>
      </c>
      <c r="K34" s="246"/>
      <c r="L34" s="73">
        <f t="shared" si="0"/>
        <v>1087</v>
      </c>
      <c r="M34" s="74">
        <f t="shared" si="1"/>
        <v>12174</v>
      </c>
      <c r="N34" s="74">
        <f t="shared" si="2"/>
        <v>11913</v>
      </c>
      <c r="O34" s="74">
        <f t="shared" si="3"/>
        <v>11848</v>
      </c>
      <c r="P34" s="74">
        <f t="shared" si="4"/>
        <v>11652</v>
      </c>
      <c r="Q34" s="74">
        <f t="shared" si="5"/>
        <v>11522</v>
      </c>
      <c r="R34" s="74">
        <f t="shared" si="6"/>
        <v>11261</v>
      </c>
      <c r="S34" s="74">
        <f t="shared" si="7"/>
        <v>11065</v>
      </c>
      <c r="T34" s="74">
        <f t="shared" si="8"/>
        <v>10870</v>
      </c>
      <c r="U34" s="44"/>
      <c r="V34" s="44"/>
    </row>
    <row r="35" spans="1:22" ht="18" customHeight="1" x14ac:dyDescent="0.15">
      <c r="A35" s="57" t="s">
        <v>554</v>
      </c>
      <c r="B35" s="67" t="s">
        <v>6</v>
      </c>
      <c r="C35" s="68" t="s">
        <v>1</v>
      </c>
      <c r="D35" s="69">
        <v>2</v>
      </c>
      <c r="E35" s="70" t="s">
        <v>18</v>
      </c>
      <c r="F35" s="71">
        <v>2.5</v>
      </c>
      <c r="G35" s="77">
        <f t="shared" si="9"/>
        <v>4.5</v>
      </c>
      <c r="H35" s="73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669</v>
      </c>
      <c r="I35" s="246"/>
      <c r="J35" s="73">
        <f>基本・複合!M24</f>
        <v>417</v>
      </c>
      <c r="K35" s="246"/>
      <c r="L35" s="73">
        <f t="shared" si="0"/>
        <v>1190</v>
      </c>
      <c r="M35" s="74">
        <f t="shared" si="1"/>
        <v>13328</v>
      </c>
      <c r="N35" s="74">
        <f t="shared" si="2"/>
        <v>13042</v>
      </c>
      <c r="O35" s="74">
        <f t="shared" si="3"/>
        <v>12971</v>
      </c>
      <c r="P35" s="74">
        <f t="shared" si="4"/>
        <v>12756</v>
      </c>
      <c r="Q35" s="74">
        <f t="shared" si="5"/>
        <v>12614</v>
      </c>
      <c r="R35" s="74">
        <f t="shared" si="6"/>
        <v>12328</v>
      </c>
      <c r="S35" s="74">
        <f t="shared" si="7"/>
        <v>12114</v>
      </c>
      <c r="T35" s="74">
        <f t="shared" si="8"/>
        <v>11900</v>
      </c>
      <c r="U35" s="44"/>
      <c r="V35" s="44"/>
    </row>
    <row r="36" spans="1:22" ht="18" customHeight="1" x14ac:dyDescent="0.15">
      <c r="A36" s="57" t="s">
        <v>555</v>
      </c>
      <c r="B36" s="67" t="s">
        <v>6</v>
      </c>
      <c r="C36" s="68" t="s">
        <v>1</v>
      </c>
      <c r="D36" s="69">
        <v>2</v>
      </c>
      <c r="E36" s="70" t="s">
        <v>18</v>
      </c>
      <c r="F36" s="71">
        <v>3</v>
      </c>
      <c r="G36" s="77">
        <f t="shared" si="9"/>
        <v>5</v>
      </c>
      <c r="H36" s="73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669</v>
      </c>
      <c r="I36" s="246"/>
      <c r="J36" s="73">
        <f>J35+基本・複合!$Q$2</f>
        <v>500</v>
      </c>
      <c r="K36" s="246"/>
      <c r="L36" s="73">
        <f t="shared" ref="L36:L67" si="10">ROUND(H36*(1+$I$4),0)+ROUND(J36*(1+$K$4),0)</f>
        <v>1294</v>
      </c>
      <c r="M36" s="74">
        <f t="shared" si="1"/>
        <v>14492</v>
      </c>
      <c r="N36" s="74">
        <f t="shared" si="2"/>
        <v>14182</v>
      </c>
      <c r="O36" s="74">
        <f t="shared" si="3"/>
        <v>14104</v>
      </c>
      <c r="P36" s="74">
        <f t="shared" si="4"/>
        <v>13871</v>
      </c>
      <c r="Q36" s="74">
        <f t="shared" si="5"/>
        <v>13716</v>
      </c>
      <c r="R36" s="74">
        <f t="shared" si="6"/>
        <v>13405</v>
      </c>
      <c r="S36" s="74">
        <f t="shared" si="7"/>
        <v>13172</v>
      </c>
      <c r="T36" s="74">
        <f t="shared" si="8"/>
        <v>12940</v>
      </c>
      <c r="U36" s="44"/>
      <c r="V36" s="44"/>
    </row>
    <row r="37" spans="1:22" ht="18" customHeight="1" x14ac:dyDescent="0.15">
      <c r="A37" s="57" t="s">
        <v>556</v>
      </c>
      <c r="B37" s="67" t="s">
        <v>6</v>
      </c>
      <c r="C37" s="68" t="s">
        <v>1</v>
      </c>
      <c r="D37" s="69">
        <v>2</v>
      </c>
      <c r="E37" s="70" t="s">
        <v>18</v>
      </c>
      <c r="F37" s="71">
        <v>3.5</v>
      </c>
      <c r="G37" s="77">
        <f t="shared" si="9"/>
        <v>5.5</v>
      </c>
      <c r="H37" s="73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669</v>
      </c>
      <c r="I37" s="246"/>
      <c r="J37" s="73">
        <f>J36+基本・複合!$Q$2</f>
        <v>583</v>
      </c>
      <c r="K37" s="246"/>
      <c r="L37" s="73">
        <f t="shared" si="10"/>
        <v>1398</v>
      </c>
      <c r="M37" s="74">
        <f t="shared" si="1"/>
        <v>15657</v>
      </c>
      <c r="N37" s="74">
        <f t="shared" si="2"/>
        <v>15322</v>
      </c>
      <c r="O37" s="74">
        <f t="shared" si="3"/>
        <v>15238</v>
      </c>
      <c r="P37" s="74">
        <f t="shared" si="4"/>
        <v>14986</v>
      </c>
      <c r="Q37" s="74">
        <f t="shared" si="5"/>
        <v>14818</v>
      </c>
      <c r="R37" s="74">
        <f t="shared" si="6"/>
        <v>14483</v>
      </c>
      <c r="S37" s="74">
        <f t="shared" si="7"/>
        <v>14231</v>
      </c>
      <c r="T37" s="74">
        <f t="shared" si="8"/>
        <v>13980</v>
      </c>
      <c r="U37" s="44"/>
      <c r="V37" s="44"/>
    </row>
    <row r="38" spans="1:22" ht="18" customHeight="1" x14ac:dyDescent="0.15">
      <c r="A38" s="57" t="s">
        <v>557</v>
      </c>
      <c r="B38" s="67" t="s">
        <v>6</v>
      </c>
      <c r="C38" s="68" t="s">
        <v>1</v>
      </c>
      <c r="D38" s="69">
        <v>2</v>
      </c>
      <c r="E38" s="70" t="s">
        <v>18</v>
      </c>
      <c r="F38" s="71">
        <v>4</v>
      </c>
      <c r="G38" s="77">
        <f t="shared" si="9"/>
        <v>6</v>
      </c>
      <c r="H38" s="73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669</v>
      </c>
      <c r="I38" s="246"/>
      <c r="J38" s="73">
        <f>J37+基本・複合!$Q$2</f>
        <v>666</v>
      </c>
      <c r="K38" s="246"/>
      <c r="L38" s="73">
        <f t="shared" si="10"/>
        <v>1502</v>
      </c>
      <c r="M38" s="74">
        <f t="shared" si="1"/>
        <v>16822</v>
      </c>
      <c r="N38" s="74">
        <f t="shared" si="2"/>
        <v>16461</v>
      </c>
      <c r="O38" s="74">
        <f t="shared" si="3"/>
        <v>16371</v>
      </c>
      <c r="P38" s="74">
        <f t="shared" si="4"/>
        <v>16101</v>
      </c>
      <c r="Q38" s="74">
        <f t="shared" si="5"/>
        <v>15921</v>
      </c>
      <c r="R38" s="74">
        <f t="shared" si="6"/>
        <v>15560</v>
      </c>
      <c r="S38" s="74">
        <f t="shared" si="7"/>
        <v>15290</v>
      </c>
      <c r="T38" s="74">
        <f t="shared" si="8"/>
        <v>15020</v>
      </c>
      <c r="U38" s="44"/>
      <c r="V38" s="44"/>
    </row>
    <row r="39" spans="1:22" ht="18" customHeight="1" x14ac:dyDescent="0.15">
      <c r="A39" s="57" t="s">
        <v>558</v>
      </c>
      <c r="B39" s="67" t="s">
        <v>6</v>
      </c>
      <c r="C39" s="68" t="s">
        <v>1</v>
      </c>
      <c r="D39" s="69">
        <v>2</v>
      </c>
      <c r="E39" s="70" t="s">
        <v>18</v>
      </c>
      <c r="F39" s="71">
        <v>4.5</v>
      </c>
      <c r="G39" s="77">
        <f t="shared" si="9"/>
        <v>6.5</v>
      </c>
      <c r="H39" s="73">
        <f>IF(D39=基本・単一!$F$4,基本・単一!$L$4,IF(D39=基本・単一!$F$5,基本・単一!$L$5,IF(D39=基本・単一!$F$6,基本・単一!$L$6,IF(D39=基本・単一!$F$7,基本・単一!$L$7,IF(D39=基本・単一!$F$8,基本・単一!$L$8,IF(D39=基本・単一!$F$9,基本・単一!$L$9,IF(D39=基本・単一!$F$10,基本・単一!$L$10)))))))</f>
        <v>669</v>
      </c>
      <c r="I39" s="246"/>
      <c r="J39" s="73">
        <f>J38+基本・複合!$Q$2</f>
        <v>749</v>
      </c>
      <c r="K39" s="246"/>
      <c r="L39" s="73">
        <f t="shared" si="10"/>
        <v>1605</v>
      </c>
      <c r="M39" s="74">
        <f t="shared" si="1"/>
        <v>17976</v>
      </c>
      <c r="N39" s="74">
        <f t="shared" si="2"/>
        <v>17590</v>
      </c>
      <c r="O39" s="74">
        <f t="shared" si="3"/>
        <v>17494</v>
      </c>
      <c r="P39" s="74">
        <f t="shared" si="4"/>
        <v>17205</v>
      </c>
      <c r="Q39" s="74">
        <f t="shared" si="5"/>
        <v>17013</v>
      </c>
      <c r="R39" s="74">
        <f t="shared" si="6"/>
        <v>16627</v>
      </c>
      <c r="S39" s="74">
        <f t="shared" si="7"/>
        <v>16338</v>
      </c>
      <c r="T39" s="74">
        <f t="shared" si="8"/>
        <v>16050</v>
      </c>
      <c r="U39" s="44"/>
      <c r="V39" s="44"/>
    </row>
    <row r="40" spans="1:22" ht="18" customHeight="1" x14ac:dyDescent="0.15">
      <c r="A40" s="57" t="s">
        <v>210</v>
      </c>
      <c r="B40" s="67" t="s">
        <v>6</v>
      </c>
      <c r="C40" s="68" t="s">
        <v>1</v>
      </c>
      <c r="D40" s="69">
        <v>2.5</v>
      </c>
      <c r="E40" s="70" t="s">
        <v>18</v>
      </c>
      <c r="F40" s="71">
        <v>0.5</v>
      </c>
      <c r="G40" s="77">
        <f t="shared" si="9"/>
        <v>3</v>
      </c>
      <c r="H40" s="73">
        <f>IF(D40=基本・単一!$F$4,基本・単一!$L$4,IF(D40=基本・単一!$F$5,基本・単一!$L$5,IF(D40=基本・単一!$F$6,基本・単一!$L$6,IF(D40=基本・単一!$F$7,基本・単一!$L$7,IF(D40=基本・単一!$F$8,基本・単一!$L$8,IF(D40=基本・単一!$F$9,基本・単一!$L$9,IF(D40=基本・単一!$F$10,基本・単一!$L$10)))))))</f>
        <v>754</v>
      </c>
      <c r="I40" s="246"/>
      <c r="J40" s="73">
        <f>基本・複合!M25</f>
        <v>83</v>
      </c>
      <c r="K40" s="246"/>
      <c r="L40" s="73">
        <f t="shared" si="10"/>
        <v>858</v>
      </c>
      <c r="M40" s="74">
        <f t="shared" si="1"/>
        <v>9609</v>
      </c>
      <c r="N40" s="74">
        <f t="shared" si="2"/>
        <v>9403</v>
      </c>
      <c r="O40" s="74">
        <f t="shared" si="3"/>
        <v>9352</v>
      </c>
      <c r="P40" s="74">
        <f t="shared" si="4"/>
        <v>9197</v>
      </c>
      <c r="Q40" s="74">
        <f t="shared" si="5"/>
        <v>9094</v>
      </c>
      <c r="R40" s="74">
        <f t="shared" si="6"/>
        <v>8888</v>
      </c>
      <c r="S40" s="74">
        <f t="shared" si="7"/>
        <v>8734</v>
      </c>
      <c r="T40" s="74">
        <f t="shared" si="8"/>
        <v>8580</v>
      </c>
      <c r="U40" s="44"/>
      <c r="V40" s="44"/>
    </row>
    <row r="41" spans="1:22" ht="18" customHeight="1" x14ac:dyDescent="0.15">
      <c r="A41" s="57" t="s">
        <v>213</v>
      </c>
      <c r="B41" s="67" t="s">
        <v>6</v>
      </c>
      <c r="C41" s="68" t="s">
        <v>1</v>
      </c>
      <c r="D41" s="69">
        <v>2.5</v>
      </c>
      <c r="E41" s="70" t="s">
        <v>18</v>
      </c>
      <c r="F41" s="71">
        <v>1</v>
      </c>
      <c r="G41" s="77">
        <f t="shared" si="9"/>
        <v>3.5</v>
      </c>
      <c r="H41" s="73">
        <f>IF(D41=基本・単一!$F$4,基本・単一!$L$4,IF(D41=基本・単一!$F$5,基本・単一!$L$5,IF(D41=基本・単一!$F$6,基本・単一!$L$6,IF(D41=基本・単一!$F$7,基本・単一!$L$7,IF(D41=基本・単一!$F$8,基本・単一!$L$8,IF(D41=基本・単一!$F$9,基本・単一!$L$9,IF(D41=基本・単一!$F$10,基本・単一!$L$10)))))))</f>
        <v>754</v>
      </c>
      <c r="I41" s="246"/>
      <c r="J41" s="73">
        <f>J40+基本・複合!$Q$2</f>
        <v>166</v>
      </c>
      <c r="K41" s="246"/>
      <c r="L41" s="73">
        <f t="shared" si="10"/>
        <v>962</v>
      </c>
      <c r="M41" s="74">
        <f t="shared" si="1"/>
        <v>10774</v>
      </c>
      <c r="N41" s="74">
        <f t="shared" si="2"/>
        <v>10543</v>
      </c>
      <c r="O41" s="74">
        <f t="shared" si="3"/>
        <v>10485</v>
      </c>
      <c r="P41" s="74">
        <f t="shared" si="4"/>
        <v>10312</v>
      </c>
      <c r="Q41" s="74">
        <f t="shared" si="5"/>
        <v>10197</v>
      </c>
      <c r="R41" s="74">
        <f t="shared" si="6"/>
        <v>9966</v>
      </c>
      <c r="S41" s="74">
        <f t="shared" si="7"/>
        <v>9793</v>
      </c>
      <c r="T41" s="74">
        <f t="shared" si="8"/>
        <v>9620</v>
      </c>
      <c r="U41" s="44"/>
      <c r="V41" s="44"/>
    </row>
    <row r="42" spans="1:22" ht="18" customHeight="1" x14ac:dyDescent="0.15">
      <c r="A42" s="57" t="s">
        <v>216</v>
      </c>
      <c r="B42" s="67" t="s">
        <v>6</v>
      </c>
      <c r="C42" s="68" t="s">
        <v>1</v>
      </c>
      <c r="D42" s="69">
        <v>2.5</v>
      </c>
      <c r="E42" s="70" t="s">
        <v>18</v>
      </c>
      <c r="F42" s="71">
        <v>1.5</v>
      </c>
      <c r="G42" s="77">
        <f t="shared" si="9"/>
        <v>4</v>
      </c>
      <c r="H42" s="73">
        <f>IF(D42=基本・単一!$F$4,基本・単一!$L$4,IF(D42=基本・単一!$F$5,基本・単一!$L$5,IF(D42=基本・単一!$F$6,基本・単一!$L$6,IF(D42=基本・単一!$F$7,基本・単一!$L$7,IF(D42=基本・単一!$F$8,基本・単一!$L$8,IF(D42=基本・単一!$F$9,基本・単一!$L$9,IF(D42=基本・単一!$F$10,基本・単一!$L$10)))))))</f>
        <v>754</v>
      </c>
      <c r="I42" s="246"/>
      <c r="J42" s="73">
        <f>J41+基本・複合!$Q$2</f>
        <v>249</v>
      </c>
      <c r="K42" s="246"/>
      <c r="L42" s="73">
        <f t="shared" si="10"/>
        <v>1065</v>
      </c>
      <c r="M42" s="74">
        <f t="shared" si="1"/>
        <v>11928</v>
      </c>
      <c r="N42" s="74">
        <f t="shared" si="2"/>
        <v>11672</v>
      </c>
      <c r="O42" s="74">
        <f t="shared" si="3"/>
        <v>11608</v>
      </c>
      <c r="P42" s="74">
        <f t="shared" si="4"/>
        <v>11416</v>
      </c>
      <c r="Q42" s="74">
        <f t="shared" si="5"/>
        <v>11289</v>
      </c>
      <c r="R42" s="74">
        <f t="shared" si="6"/>
        <v>11033</v>
      </c>
      <c r="S42" s="74">
        <f t="shared" si="7"/>
        <v>10841</v>
      </c>
      <c r="T42" s="74">
        <f t="shared" si="8"/>
        <v>10650</v>
      </c>
      <c r="U42" s="44"/>
      <c r="V42" s="44"/>
    </row>
    <row r="43" spans="1:22" ht="18" customHeight="1" x14ac:dyDescent="0.15">
      <c r="A43" s="57" t="s">
        <v>219</v>
      </c>
      <c r="B43" s="67" t="s">
        <v>6</v>
      </c>
      <c r="C43" s="68" t="s">
        <v>1</v>
      </c>
      <c r="D43" s="69">
        <v>2.5</v>
      </c>
      <c r="E43" s="70" t="s">
        <v>18</v>
      </c>
      <c r="F43" s="71">
        <v>2</v>
      </c>
      <c r="G43" s="77">
        <f t="shared" si="9"/>
        <v>4.5</v>
      </c>
      <c r="H43" s="73">
        <f>IF(D43=基本・単一!$F$4,基本・単一!$L$4,IF(D43=基本・単一!$F$5,基本・単一!$L$5,IF(D43=基本・単一!$F$6,基本・単一!$L$6,IF(D43=基本・単一!$F$7,基本・単一!$L$7,IF(D43=基本・単一!$F$8,基本・単一!$L$8,IF(D43=基本・単一!$F$9,基本・単一!$L$9,IF(D43=基本・単一!$F$10,基本・単一!$L$10)))))))</f>
        <v>754</v>
      </c>
      <c r="I43" s="246"/>
      <c r="J43" s="73">
        <f>J42+基本・複合!$Q$2</f>
        <v>332</v>
      </c>
      <c r="K43" s="246"/>
      <c r="L43" s="73">
        <f t="shared" si="10"/>
        <v>1169</v>
      </c>
      <c r="M43" s="74">
        <f t="shared" si="1"/>
        <v>13092</v>
      </c>
      <c r="N43" s="74">
        <f t="shared" si="2"/>
        <v>12812</v>
      </c>
      <c r="O43" s="74">
        <f t="shared" si="3"/>
        <v>12742</v>
      </c>
      <c r="P43" s="74">
        <f t="shared" si="4"/>
        <v>12531</v>
      </c>
      <c r="Q43" s="74">
        <f t="shared" si="5"/>
        <v>12391</v>
      </c>
      <c r="R43" s="74">
        <f t="shared" si="6"/>
        <v>12110</v>
      </c>
      <c r="S43" s="74">
        <f t="shared" si="7"/>
        <v>11900</v>
      </c>
      <c r="T43" s="74">
        <f t="shared" si="8"/>
        <v>11690</v>
      </c>
      <c r="U43" s="44"/>
      <c r="V43" s="44"/>
    </row>
    <row r="44" spans="1:22" ht="18" customHeight="1" x14ac:dyDescent="0.15">
      <c r="A44" s="57" t="s">
        <v>222</v>
      </c>
      <c r="B44" s="67" t="s">
        <v>6</v>
      </c>
      <c r="C44" s="68" t="s">
        <v>1</v>
      </c>
      <c r="D44" s="69">
        <v>2.5</v>
      </c>
      <c r="E44" s="70" t="s">
        <v>18</v>
      </c>
      <c r="F44" s="71">
        <v>2.5</v>
      </c>
      <c r="G44" s="77">
        <f t="shared" si="9"/>
        <v>5</v>
      </c>
      <c r="H44" s="73">
        <f>IF(D44=基本・単一!$F$4,基本・単一!$L$4,IF(D44=基本・単一!$F$5,基本・単一!$L$5,IF(D44=基本・単一!$F$6,基本・単一!$L$6,IF(D44=基本・単一!$F$7,基本・単一!$L$7,IF(D44=基本・単一!$F$8,基本・単一!$L$8,IF(D44=基本・単一!$F$9,基本・単一!$L$9,IF(D44=基本・単一!$F$10,基本・単一!$L$10)))))))</f>
        <v>754</v>
      </c>
      <c r="I44" s="246"/>
      <c r="J44" s="73">
        <f>J43+基本・複合!$Q$2</f>
        <v>415</v>
      </c>
      <c r="K44" s="246"/>
      <c r="L44" s="73">
        <f t="shared" si="10"/>
        <v>1273</v>
      </c>
      <c r="M44" s="74">
        <f t="shared" si="1"/>
        <v>14257</v>
      </c>
      <c r="N44" s="74">
        <f t="shared" si="2"/>
        <v>13952</v>
      </c>
      <c r="O44" s="74">
        <f t="shared" si="3"/>
        <v>13875</v>
      </c>
      <c r="P44" s="74">
        <f t="shared" si="4"/>
        <v>13646</v>
      </c>
      <c r="Q44" s="74">
        <f t="shared" si="5"/>
        <v>13493</v>
      </c>
      <c r="R44" s="74">
        <f t="shared" si="6"/>
        <v>13188</v>
      </c>
      <c r="S44" s="74">
        <f t="shared" si="7"/>
        <v>12959</v>
      </c>
      <c r="T44" s="74">
        <f t="shared" si="8"/>
        <v>12730</v>
      </c>
      <c r="U44" s="44"/>
      <c r="V44" s="44"/>
    </row>
    <row r="45" spans="1:22" ht="18" customHeight="1" x14ac:dyDescent="0.15">
      <c r="A45" s="57" t="s">
        <v>225</v>
      </c>
      <c r="B45" s="67" t="s">
        <v>6</v>
      </c>
      <c r="C45" s="68" t="s">
        <v>1</v>
      </c>
      <c r="D45" s="69">
        <v>2.5</v>
      </c>
      <c r="E45" s="70" t="s">
        <v>18</v>
      </c>
      <c r="F45" s="71">
        <v>3</v>
      </c>
      <c r="G45" s="77">
        <f t="shared" si="9"/>
        <v>5.5</v>
      </c>
      <c r="H45" s="73">
        <f>IF(D45=基本・単一!$F$4,基本・単一!$L$4,IF(D45=基本・単一!$F$5,基本・単一!$L$5,IF(D45=基本・単一!$F$6,基本・単一!$L$6,IF(D45=基本・単一!$F$7,基本・単一!$L$7,IF(D45=基本・単一!$F$8,基本・単一!$L$8,IF(D45=基本・単一!$F$9,基本・単一!$L$9,IF(D45=基本・単一!$F$10,基本・単一!$L$10)))))))</f>
        <v>754</v>
      </c>
      <c r="I45" s="246"/>
      <c r="J45" s="73">
        <f>J44+基本・複合!$Q$2</f>
        <v>498</v>
      </c>
      <c r="K45" s="246"/>
      <c r="L45" s="73">
        <f t="shared" si="10"/>
        <v>1377</v>
      </c>
      <c r="M45" s="74">
        <f t="shared" si="1"/>
        <v>15422</v>
      </c>
      <c r="N45" s="74">
        <f t="shared" si="2"/>
        <v>15091</v>
      </c>
      <c r="O45" s="74">
        <f t="shared" si="3"/>
        <v>15009</v>
      </c>
      <c r="P45" s="74">
        <f t="shared" si="4"/>
        <v>14761</v>
      </c>
      <c r="Q45" s="74">
        <f t="shared" si="5"/>
        <v>14596</v>
      </c>
      <c r="R45" s="74">
        <f t="shared" si="6"/>
        <v>14265</v>
      </c>
      <c r="S45" s="74">
        <f t="shared" si="7"/>
        <v>14017</v>
      </c>
      <c r="T45" s="74">
        <f t="shared" si="8"/>
        <v>13770</v>
      </c>
      <c r="U45" s="44"/>
      <c r="V45" s="44"/>
    </row>
    <row r="46" spans="1:22" ht="18" customHeight="1" x14ac:dyDescent="0.15">
      <c r="A46" s="57" t="s">
        <v>229</v>
      </c>
      <c r="B46" s="67" t="s">
        <v>6</v>
      </c>
      <c r="C46" s="68" t="s">
        <v>1</v>
      </c>
      <c r="D46" s="69">
        <v>2.5</v>
      </c>
      <c r="E46" s="70" t="s">
        <v>18</v>
      </c>
      <c r="F46" s="71">
        <v>3.5</v>
      </c>
      <c r="G46" s="77">
        <f t="shared" si="9"/>
        <v>6</v>
      </c>
      <c r="H46" s="73">
        <f>IF(D46=基本・単一!$F$4,基本・単一!$L$4,IF(D46=基本・単一!$F$5,基本・単一!$L$5,IF(D46=基本・単一!$F$6,基本・単一!$L$6,IF(D46=基本・単一!$F$7,基本・単一!$L$7,IF(D46=基本・単一!$F$8,基本・単一!$L$8,IF(D46=基本・単一!$F$9,基本・単一!$L$9,IF(D46=基本・単一!$F$10,基本・単一!$L$10)))))))</f>
        <v>754</v>
      </c>
      <c r="I46" s="246"/>
      <c r="J46" s="73">
        <f>J45+基本・複合!$Q$2</f>
        <v>581</v>
      </c>
      <c r="K46" s="246"/>
      <c r="L46" s="73">
        <f t="shared" si="10"/>
        <v>1480</v>
      </c>
      <c r="M46" s="74">
        <f t="shared" si="1"/>
        <v>16576</v>
      </c>
      <c r="N46" s="74">
        <f t="shared" si="2"/>
        <v>16220</v>
      </c>
      <c r="O46" s="74">
        <f t="shared" si="3"/>
        <v>16132</v>
      </c>
      <c r="P46" s="74">
        <f t="shared" si="4"/>
        <v>15865</v>
      </c>
      <c r="Q46" s="74">
        <f t="shared" si="5"/>
        <v>15688</v>
      </c>
      <c r="R46" s="74">
        <f t="shared" si="6"/>
        <v>15332</v>
      </c>
      <c r="S46" s="74">
        <f t="shared" si="7"/>
        <v>15066</v>
      </c>
      <c r="T46" s="74">
        <f t="shared" si="8"/>
        <v>14800</v>
      </c>
      <c r="U46" s="44"/>
      <c r="V46" s="44"/>
    </row>
    <row r="47" spans="1:22" ht="18" customHeight="1" x14ac:dyDescent="0.15">
      <c r="A47" s="57" t="s">
        <v>233</v>
      </c>
      <c r="B47" s="67" t="s">
        <v>6</v>
      </c>
      <c r="C47" s="68" t="s">
        <v>1</v>
      </c>
      <c r="D47" s="69">
        <v>2.5</v>
      </c>
      <c r="E47" s="70" t="s">
        <v>18</v>
      </c>
      <c r="F47" s="71">
        <v>4</v>
      </c>
      <c r="G47" s="77">
        <f t="shared" si="9"/>
        <v>6.5</v>
      </c>
      <c r="H47" s="73">
        <f>IF(D47=基本・単一!$F$4,基本・単一!$L$4,IF(D47=基本・単一!$F$5,基本・単一!$L$5,IF(D47=基本・単一!$F$6,基本・単一!$L$6,IF(D47=基本・単一!$F$7,基本・単一!$L$7,IF(D47=基本・単一!$F$8,基本・単一!$L$8,IF(D47=基本・単一!$F$9,基本・単一!$L$9,IF(D47=基本・単一!$F$10,基本・単一!$L$10)))))))</f>
        <v>754</v>
      </c>
      <c r="I47" s="246"/>
      <c r="J47" s="73">
        <f>J46+基本・複合!$Q$2</f>
        <v>664</v>
      </c>
      <c r="K47" s="246"/>
      <c r="L47" s="73">
        <f t="shared" si="10"/>
        <v>1584</v>
      </c>
      <c r="M47" s="74">
        <f t="shared" si="1"/>
        <v>17740</v>
      </c>
      <c r="N47" s="74">
        <f t="shared" si="2"/>
        <v>17360</v>
      </c>
      <c r="O47" s="74">
        <f t="shared" si="3"/>
        <v>17265</v>
      </c>
      <c r="P47" s="74">
        <f t="shared" si="4"/>
        <v>16980</v>
      </c>
      <c r="Q47" s="74">
        <f t="shared" si="5"/>
        <v>16790</v>
      </c>
      <c r="R47" s="74">
        <f t="shared" si="6"/>
        <v>16410</v>
      </c>
      <c r="S47" s="74">
        <f t="shared" si="7"/>
        <v>16125</v>
      </c>
      <c r="T47" s="74">
        <f t="shared" si="8"/>
        <v>15840</v>
      </c>
      <c r="U47" s="44"/>
      <c r="V47" s="44"/>
    </row>
    <row r="48" spans="1:22" ht="18" customHeight="1" x14ac:dyDescent="0.15">
      <c r="A48" s="57" t="s">
        <v>237</v>
      </c>
      <c r="B48" s="67" t="s">
        <v>6</v>
      </c>
      <c r="C48" s="68" t="s">
        <v>1</v>
      </c>
      <c r="D48" s="69">
        <v>2.5</v>
      </c>
      <c r="E48" s="70" t="s">
        <v>18</v>
      </c>
      <c r="F48" s="71">
        <v>4.5</v>
      </c>
      <c r="G48" s="77">
        <f t="shared" si="9"/>
        <v>7</v>
      </c>
      <c r="H48" s="73">
        <f>IF(D48=基本・単一!$F$4,基本・単一!$L$4,IF(D48=基本・単一!$F$5,基本・単一!$L$5,IF(D48=基本・単一!$F$6,基本・単一!$L$6,IF(D48=基本・単一!$F$7,基本・単一!$L$7,IF(D48=基本・単一!$F$8,基本・単一!$L$8,IF(D48=基本・単一!$F$9,基本・単一!$L$9,IF(D48=基本・単一!$F$10,基本・単一!$L$10)))))))</f>
        <v>754</v>
      </c>
      <c r="I48" s="246"/>
      <c r="J48" s="73">
        <f>J47+基本・複合!$Q$2</f>
        <v>747</v>
      </c>
      <c r="K48" s="246"/>
      <c r="L48" s="73">
        <f t="shared" si="10"/>
        <v>1688</v>
      </c>
      <c r="M48" s="74">
        <f t="shared" si="1"/>
        <v>18905</v>
      </c>
      <c r="N48" s="74">
        <f t="shared" si="2"/>
        <v>18500</v>
      </c>
      <c r="O48" s="74">
        <f t="shared" si="3"/>
        <v>18399</v>
      </c>
      <c r="P48" s="74">
        <f t="shared" si="4"/>
        <v>18095</v>
      </c>
      <c r="Q48" s="74">
        <f t="shared" si="5"/>
        <v>17892</v>
      </c>
      <c r="R48" s="74">
        <f t="shared" si="6"/>
        <v>17487</v>
      </c>
      <c r="S48" s="74">
        <f t="shared" si="7"/>
        <v>17183</v>
      </c>
      <c r="T48" s="74">
        <f t="shared" si="8"/>
        <v>16880</v>
      </c>
      <c r="U48" s="44"/>
      <c r="V48" s="44"/>
    </row>
    <row r="49" spans="1:22" ht="18" customHeight="1" x14ac:dyDescent="0.15">
      <c r="A49" s="57" t="s">
        <v>559</v>
      </c>
      <c r="B49" s="67" t="s">
        <v>6</v>
      </c>
      <c r="C49" s="68" t="s">
        <v>1</v>
      </c>
      <c r="D49" s="69">
        <v>3</v>
      </c>
      <c r="E49" s="70" t="s">
        <v>18</v>
      </c>
      <c r="F49" s="71">
        <v>0.5</v>
      </c>
      <c r="G49" s="77">
        <f t="shared" si="9"/>
        <v>3.5</v>
      </c>
      <c r="H49" s="73">
        <f>IF(D49=基本・単一!$F$4,基本・単一!$L$4,IF(D49=基本・単一!$F$5,基本・単一!$L$5,IF(D49=基本・単一!$F$6,基本・単一!$L$6,IF(D49=基本・単一!$F$7,基本・単一!$L$7,IF(D49=基本・単一!$F$8,基本・単一!$L$8,IF(D49=基本・単一!$F$9,基本・単一!$L$9,IF(D49=基本・単一!$F$10,基本・単一!$L$10)))))))</f>
        <v>837</v>
      </c>
      <c r="I49" s="246"/>
      <c r="J49" s="73">
        <f>J40</f>
        <v>83</v>
      </c>
      <c r="K49" s="246"/>
      <c r="L49" s="73">
        <f t="shared" si="10"/>
        <v>941</v>
      </c>
      <c r="M49" s="74">
        <f t="shared" si="1"/>
        <v>10539</v>
      </c>
      <c r="N49" s="74">
        <f t="shared" si="2"/>
        <v>10313</v>
      </c>
      <c r="O49" s="74">
        <f t="shared" si="3"/>
        <v>10256</v>
      </c>
      <c r="P49" s="74">
        <f t="shared" si="4"/>
        <v>10087</v>
      </c>
      <c r="Q49" s="74">
        <f t="shared" si="5"/>
        <v>9974</v>
      </c>
      <c r="R49" s="74">
        <f t="shared" si="6"/>
        <v>9748</v>
      </c>
      <c r="S49" s="74">
        <f t="shared" si="7"/>
        <v>9579</v>
      </c>
      <c r="T49" s="74">
        <f t="shared" si="8"/>
        <v>9410</v>
      </c>
      <c r="U49" s="44"/>
      <c r="V49" s="44"/>
    </row>
    <row r="50" spans="1:22" ht="18" customHeight="1" x14ac:dyDescent="0.15">
      <c r="A50" s="57" t="s">
        <v>560</v>
      </c>
      <c r="B50" s="67" t="s">
        <v>6</v>
      </c>
      <c r="C50" s="68" t="s">
        <v>1</v>
      </c>
      <c r="D50" s="69">
        <v>3</v>
      </c>
      <c r="E50" s="70" t="s">
        <v>18</v>
      </c>
      <c r="F50" s="71">
        <v>1</v>
      </c>
      <c r="G50" s="77">
        <f t="shared" si="9"/>
        <v>4</v>
      </c>
      <c r="H50" s="73">
        <f>IF(D50=基本・単一!$F$4,基本・単一!$L$4,IF(D50=基本・単一!$F$5,基本・単一!$L$5,IF(D50=基本・単一!$F$6,基本・単一!$L$6,IF(D50=基本・単一!$F$7,基本・単一!$L$7,IF(D50=基本・単一!$F$8,基本・単一!$L$8,IF(D50=基本・単一!$F$9,基本・単一!$L$9,IF(D50=基本・単一!$F$10,基本・単一!$L$10)))))))</f>
        <v>837</v>
      </c>
      <c r="I50" s="246"/>
      <c r="J50" s="73">
        <f>J49+基本・複合!$Q$2</f>
        <v>166</v>
      </c>
      <c r="K50" s="246"/>
      <c r="L50" s="73">
        <f t="shared" si="10"/>
        <v>1045</v>
      </c>
      <c r="M50" s="74">
        <f t="shared" si="1"/>
        <v>11704</v>
      </c>
      <c r="N50" s="74">
        <f t="shared" si="2"/>
        <v>11453</v>
      </c>
      <c r="O50" s="74">
        <f t="shared" si="3"/>
        <v>11390</v>
      </c>
      <c r="P50" s="74">
        <f t="shared" si="4"/>
        <v>11202</v>
      </c>
      <c r="Q50" s="74">
        <f t="shared" si="5"/>
        <v>11077</v>
      </c>
      <c r="R50" s="74">
        <f t="shared" si="6"/>
        <v>10826</v>
      </c>
      <c r="S50" s="74">
        <f t="shared" si="7"/>
        <v>10638</v>
      </c>
      <c r="T50" s="74">
        <f t="shared" si="8"/>
        <v>10450</v>
      </c>
      <c r="U50" s="44"/>
      <c r="V50" s="44"/>
    </row>
    <row r="51" spans="1:22" ht="18" customHeight="1" x14ac:dyDescent="0.15">
      <c r="A51" s="57" t="s">
        <v>561</v>
      </c>
      <c r="B51" s="67" t="s">
        <v>6</v>
      </c>
      <c r="C51" s="68" t="s">
        <v>1</v>
      </c>
      <c r="D51" s="69">
        <v>3</v>
      </c>
      <c r="E51" s="70" t="s">
        <v>18</v>
      </c>
      <c r="F51" s="71">
        <v>1.5</v>
      </c>
      <c r="G51" s="77">
        <f t="shared" si="9"/>
        <v>4.5</v>
      </c>
      <c r="H51" s="73">
        <f>IF(D51=基本・単一!$F$4,基本・単一!$L$4,IF(D51=基本・単一!$F$5,基本・単一!$L$5,IF(D51=基本・単一!$F$6,基本・単一!$L$6,IF(D51=基本・単一!$F$7,基本・単一!$L$7,IF(D51=基本・単一!$F$8,基本・単一!$L$8,IF(D51=基本・単一!$F$9,基本・単一!$L$9,IF(D51=基本・単一!$F$10,基本・単一!$L$10)))))))</f>
        <v>837</v>
      </c>
      <c r="I51" s="246"/>
      <c r="J51" s="73">
        <f>J50+基本・複合!$Q$2</f>
        <v>249</v>
      </c>
      <c r="K51" s="246"/>
      <c r="L51" s="73">
        <f t="shared" si="10"/>
        <v>1148</v>
      </c>
      <c r="M51" s="74">
        <f t="shared" si="1"/>
        <v>12857</v>
      </c>
      <c r="N51" s="74">
        <f t="shared" si="2"/>
        <v>12582</v>
      </c>
      <c r="O51" s="74">
        <f t="shared" si="3"/>
        <v>12513</v>
      </c>
      <c r="P51" s="74">
        <f t="shared" si="4"/>
        <v>12306</v>
      </c>
      <c r="Q51" s="74">
        <f t="shared" si="5"/>
        <v>12168</v>
      </c>
      <c r="R51" s="74">
        <f t="shared" si="6"/>
        <v>11893</v>
      </c>
      <c r="S51" s="74">
        <f t="shared" si="7"/>
        <v>11686</v>
      </c>
      <c r="T51" s="74">
        <f t="shared" si="8"/>
        <v>11480</v>
      </c>
      <c r="U51" s="44"/>
      <c r="V51" s="44"/>
    </row>
    <row r="52" spans="1:22" ht="18" customHeight="1" x14ac:dyDescent="0.15">
      <c r="A52" s="57" t="s">
        <v>562</v>
      </c>
      <c r="B52" s="67" t="s">
        <v>6</v>
      </c>
      <c r="C52" s="68" t="s">
        <v>1</v>
      </c>
      <c r="D52" s="69">
        <v>3</v>
      </c>
      <c r="E52" s="70" t="s">
        <v>18</v>
      </c>
      <c r="F52" s="71">
        <v>2</v>
      </c>
      <c r="G52" s="77">
        <f t="shared" si="9"/>
        <v>5</v>
      </c>
      <c r="H52" s="73">
        <f>IF(D52=基本・単一!$F$4,基本・単一!$L$4,IF(D52=基本・単一!$F$5,基本・単一!$L$5,IF(D52=基本・単一!$F$6,基本・単一!$L$6,IF(D52=基本・単一!$F$7,基本・単一!$L$7,IF(D52=基本・単一!$F$8,基本・単一!$L$8,IF(D52=基本・単一!$F$9,基本・単一!$L$9,IF(D52=基本・単一!$F$10,基本・単一!$L$10)))))))</f>
        <v>837</v>
      </c>
      <c r="I52" s="246"/>
      <c r="J52" s="73">
        <f>J51+基本・複合!$Q$2</f>
        <v>332</v>
      </c>
      <c r="K52" s="246"/>
      <c r="L52" s="73">
        <f t="shared" si="10"/>
        <v>1252</v>
      </c>
      <c r="M52" s="74">
        <f t="shared" si="1"/>
        <v>14022</v>
      </c>
      <c r="N52" s="74">
        <f t="shared" si="2"/>
        <v>13721</v>
      </c>
      <c r="O52" s="74">
        <f t="shared" si="3"/>
        <v>13646</v>
      </c>
      <c r="P52" s="74">
        <f t="shared" si="4"/>
        <v>13421</v>
      </c>
      <c r="Q52" s="74">
        <f t="shared" si="5"/>
        <v>13271</v>
      </c>
      <c r="R52" s="74">
        <f t="shared" si="6"/>
        <v>12970</v>
      </c>
      <c r="S52" s="74">
        <f t="shared" si="7"/>
        <v>12745</v>
      </c>
      <c r="T52" s="74">
        <f t="shared" si="8"/>
        <v>12520</v>
      </c>
      <c r="U52" s="44"/>
      <c r="V52" s="44"/>
    </row>
    <row r="53" spans="1:22" ht="18" customHeight="1" x14ac:dyDescent="0.15">
      <c r="A53" s="57" t="s">
        <v>563</v>
      </c>
      <c r="B53" s="67" t="s">
        <v>6</v>
      </c>
      <c r="C53" s="68" t="s">
        <v>1</v>
      </c>
      <c r="D53" s="69">
        <v>3</v>
      </c>
      <c r="E53" s="70" t="s">
        <v>18</v>
      </c>
      <c r="F53" s="71">
        <v>2.5</v>
      </c>
      <c r="G53" s="77">
        <f t="shared" si="9"/>
        <v>5.5</v>
      </c>
      <c r="H53" s="73">
        <f>IF(D53=基本・単一!$F$4,基本・単一!$L$4,IF(D53=基本・単一!$F$5,基本・単一!$L$5,IF(D53=基本・単一!$F$6,基本・単一!$L$6,IF(D53=基本・単一!$F$7,基本・単一!$L$7,IF(D53=基本・単一!$F$8,基本・単一!$L$8,IF(D53=基本・単一!$F$9,基本・単一!$L$9,IF(D53=基本・単一!$F$10,基本・単一!$L$10)))))))</f>
        <v>837</v>
      </c>
      <c r="I53" s="246"/>
      <c r="J53" s="73">
        <f>J52+基本・複合!$Q$2</f>
        <v>415</v>
      </c>
      <c r="K53" s="246"/>
      <c r="L53" s="73">
        <f t="shared" si="10"/>
        <v>1356</v>
      </c>
      <c r="M53" s="74">
        <f t="shared" si="1"/>
        <v>15187</v>
      </c>
      <c r="N53" s="74">
        <f t="shared" si="2"/>
        <v>14861</v>
      </c>
      <c r="O53" s="74">
        <f t="shared" si="3"/>
        <v>14780</v>
      </c>
      <c r="P53" s="74">
        <f t="shared" si="4"/>
        <v>14536</v>
      </c>
      <c r="Q53" s="74">
        <f t="shared" si="5"/>
        <v>14373</v>
      </c>
      <c r="R53" s="74">
        <f t="shared" si="6"/>
        <v>14048</v>
      </c>
      <c r="S53" s="74">
        <f t="shared" si="7"/>
        <v>13804</v>
      </c>
      <c r="T53" s="74">
        <f t="shared" si="8"/>
        <v>13560</v>
      </c>
      <c r="U53" s="44"/>
      <c r="V53" s="44"/>
    </row>
    <row r="54" spans="1:22" ht="18" customHeight="1" x14ac:dyDescent="0.15">
      <c r="A54" s="57" t="s">
        <v>564</v>
      </c>
      <c r="B54" s="67" t="s">
        <v>6</v>
      </c>
      <c r="C54" s="68" t="s">
        <v>1</v>
      </c>
      <c r="D54" s="69">
        <v>3</v>
      </c>
      <c r="E54" s="70" t="s">
        <v>18</v>
      </c>
      <c r="F54" s="71">
        <v>3</v>
      </c>
      <c r="G54" s="77">
        <f t="shared" si="9"/>
        <v>6</v>
      </c>
      <c r="H54" s="73">
        <f>IF(D54=基本・単一!$F$4,基本・単一!$L$4,IF(D54=基本・単一!$F$5,基本・単一!$L$5,IF(D54=基本・単一!$F$6,基本・単一!$L$6,IF(D54=基本・単一!$F$7,基本・単一!$L$7,IF(D54=基本・単一!$F$8,基本・単一!$L$8,IF(D54=基本・単一!$F$9,基本・単一!$L$9,IF(D54=基本・単一!$F$10,基本・単一!$L$10)))))))</f>
        <v>837</v>
      </c>
      <c r="I54" s="246"/>
      <c r="J54" s="73">
        <f>J53+基本・複合!$Q$2</f>
        <v>498</v>
      </c>
      <c r="K54" s="246"/>
      <c r="L54" s="73">
        <f t="shared" si="10"/>
        <v>1460</v>
      </c>
      <c r="M54" s="74">
        <f t="shared" si="1"/>
        <v>16352</v>
      </c>
      <c r="N54" s="74">
        <f t="shared" si="2"/>
        <v>16001</v>
      </c>
      <c r="O54" s="74">
        <f t="shared" si="3"/>
        <v>15914</v>
      </c>
      <c r="P54" s="74">
        <f t="shared" si="4"/>
        <v>15651</v>
      </c>
      <c r="Q54" s="74">
        <f t="shared" si="5"/>
        <v>15476</v>
      </c>
      <c r="R54" s="74">
        <f t="shared" si="6"/>
        <v>15125</v>
      </c>
      <c r="S54" s="74">
        <f t="shared" si="7"/>
        <v>14862</v>
      </c>
      <c r="T54" s="74">
        <f t="shared" si="8"/>
        <v>14600</v>
      </c>
      <c r="U54" s="44"/>
      <c r="V54" s="44"/>
    </row>
    <row r="55" spans="1:22" ht="18" customHeight="1" x14ac:dyDescent="0.15">
      <c r="A55" s="57" t="s">
        <v>565</v>
      </c>
      <c r="B55" s="67" t="s">
        <v>6</v>
      </c>
      <c r="C55" s="68" t="s">
        <v>1</v>
      </c>
      <c r="D55" s="69">
        <v>3</v>
      </c>
      <c r="E55" s="70" t="s">
        <v>18</v>
      </c>
      <c r="F55" s="71">
        <v>3.5</v>
      </c>
      <c r="G55" s="77">
        <f t="shared" si="9"/>
        <v>6.5</v>
      </c>
      <c r="H55" s="73">
        <f>IF(D55=基本・単一!$F$4,基本・単一!$L$4,IF(D55=基本・単一!$F$5,基本・単一!$L$5,IF(D55=基本・単一!$F$6,基本・単一!$L$6,IF(D55=基本・単一!$F$7,基本・単一!$L$7,IF(D55=基本・単一!$F$8,基本・単一!$L$8,IF(D55=基本・単一!$F$9,基本・単一!$L$9,IF(D55=基本・単一!$F$10,基本・単一!$L$10)))))))</f>
        <v>837</v>
      </c>
      <c r="I55" s="246"/>
      <c r="J55" s="73">
        <f>J54+基本・複合!$Q$2</f>
        <v>581</v>
      </c>
      <c r="K55" s="246"/>
      <c r="L55" s="73">
        <f t="shared" si="10"/>
        <v>1563</v>
      </c>
      <c r="M55" s="74">
        <f t="shared" si="1"/>
        <v>17505</v>
      </c>
      <c r="N55" s="74">
        <f t="shared" si="2"/>
        <v>17130</v>
      </c>
      <c r="O55" s="74">
        <f t="shared" si="3"/>
        <v>17036</v>
      </c>
      <c r="P55" s="74">
        <f t="shared" si="4"/>
        <v>16755</v>
      </c>
      <c r="Q55" s="74">
        <f t="shared" si="5"/>
        <v>16567</v>
      </c>
      <c r="R55" s="74">
        <f t="shared" si="6"/>
        <v>16192</v>
      </c>
      <c r="S55" s="74">
        <f t="shared" si="7"/>
        <v>15911</v>
      </c>
      <c r="T55" s="74">
        <f t="shared" si="8"/>
        <v>15630</v>
      </c>
      <c r="U55" s="44"/>
      <c r="V55" s="44"/>
    </row>
    <row r="56" spans="1:22" ht="18" customHeight="1" x14ac:dyDescent="0.15">
      <c r="A56" s="57" t="s">
        <v>566</v>
      </c>
      <c r="B56" s="67" t="s">
        <v>6</v>
      </c>
      <c r="C56" s="68" t="s">
        <v>1</v>
      </c>
      <c r="D56" s="69">
        <v>3</v>
      </c>
      <c r="E56" s="70" t="s">
        <v>18</v>
      </c>
      <c r="F56" s="71">
        <v>4</v>
      </c>
      <c r="G56" s="77">
        <f t="shared" si="9"/>
        <v>7</v>
      </c>
      <c r="H56" s="73">
        <f>IF(D56=基本・単一!$F$4,基本・単一!$L$4,IF(D56=基本・単一!$F$5,基本・単一!$L$5,IF(D56=基本・単一!$F$6,基本・単一!$L$6,IF(D56=基本・単一!$F$7,基本・単一!$L$7,IF(D56=基本・単一!$F$8,基本・単一!$L$8,IF(D56=基本・単一!$F$9,基本・単一!$L$9,IF(D56=基本・単一!$F$10,基本・単一!$L$10)))))))</f>
        <v>837</v>
      </c>
      <c r="I56" s="246"/>
      <c r="J56" s="73">
        <f>J55+基本・複合!$Q$2</f>
        <v>664</v>
      </c>
      <c r="K56" s="246"/>
      <c r="L56" s="73">
        <f t="shared" si="10"/>
        <v>1667</v>
      </c>
      <c r="M56" s="74">
        <f t="shared" si="1"/>
        <v>18670</v>
      </c>
      <c r="N56" s="74">
        <f t="shared" si="2"/>
        <v>18270</v>
      </c>
      <c r="O56" s="74">
        <f t="shared" si="3"/>
        <v>18170</v>
      </c>
      <c r="P56" s="74">
        <f t="shared" si="4"/>
        <v>17870</v>
      </c>
      <c r="Q56" s="74">
        <f t="shared" si="5"/>
        <v>17670</v>
      </c>
      <c r="R56" s="74">
        <f t="shared" si="6"/>
        <v>17270</v>
      </c>
      <c r="S56" s="74">
        <f t="shared" si="7"/>
        <v>16970</v>
      </c>
      <c r="T56" s="74">
        <f t="shared" si="8"/>
        <v>16670</v>
      </c>
      <c r="U56" s="44"/>
      <c r="V56" s="44"/>
    </row>
    <row r="57" spans="1:22" ht="18" customHeight="1" x14ac:dyDescent="0.15">
      <c r="A57" s="57" t="s">
        <v>567</v>
      </c>
      <c r="B57" s="67" t="s">
        <v>6</v>
      </c>
      <c r="C57" s="68" t="s">
        <v>1</v>
      </c>
      <c r="D57" s="69">
        <v>3</v>
      </c>
      <c r="E57" s="70" t="s">
        <v>18</v>
      </c>
      <c r="F57" s="71">
        <v>4.5</v>
      </c>
      <c r="G57" s="77">
        <f t="shared" si="9"/>
        <v>7.5</v>
      </c>
      <c r="H57" s="73">
        <f>IF(D57=基本・単一!$F$4,基本・単一!$L$4,IF(D57=基本・単一!$F$5,基本・単一!$L$5,IF(D57=基本・単一!$F$6,基本・単一!$L$6,IF(D57=基本・単一!$F$7,基本・単一!$L$7,IF(D57=基本・単一!$F$8,基本・単一!$L$8,IF(D57=基本・単一!$F$9,基本・単一!$L$9,IF(D57=基本・単一!$F$10,基本・単一!$L$10)))))))</f>
        <v>837</v>
      </c>
      <c r="I57" s="246"/>
      <c r="J57" s="73">
        <f>J56+基本・複合!$Q$2</f>
        <v>747</v>
      </c>
      <c r="K57" s="246"/>
      <c r="L57" s="73">
        <f t="shared" si="10"/>
        <v>1771</v>
      </c>
      <c r="M57" s="74">
        <f t="shared" si="1"/>
        <v>19835</v>
      </c>
      <c r="N57" s="74">
        <f t="shared" si="2"/>
        <v>19410</v>
      </c>
      <c r="O57" s="74">
        <f t="shared" si="3"/>
        <v>19303</v>
      </c>
      <c r="P57" s="74">
        <f t="shared" si="4"/>
        <v>18985</v>
      </c>
      <c r="Q57" s="74">
        <f t="shared" si="5"/>
        <v>18772</v>
      </c>
      <c r="R57" s="74">
        <f t="shared" si="6"/>
        <v>18347</v>
      </c>
      <c r="S57" s="74">
        <f t="shared" si="7"/>
        <v>18028</v>
      </c>
      <c r="T57" s="74">
        <f t="shared" si="8"/>
        <v>17710</v>
      </c>
      <c r="U57" s="44"/>
      <c r="V57" s="44"/>
    </row>
    <row r="58" spans="1:22" ht="18" customHeight="1" x14ac:dyDescent="0.15">
      <c r="A58" s="57" t="s">
        <v>260</v>
      </c>
      <c r="B58" s="67" t="s">
        <v>6</v>
      </c>
      <c r="C58" s="68" t="s">
        <v>1</v>
      </c>
      <c r="D58" s="69">
        <v>3.5</v>
      </c>
      <c r="E58" s="70" t="s">
        <v>18</v>
      </c>
      <c r="F58" s="71">
        <v>0.5</v>
      </c>
      <c r="G58" s="77">
        <f t="shared" si="9"/>
        <v>4</v>
      </c>
      <c r="H58" s="73">
        <f>IF(D58=基本・単一!$F$4,基本・単一!$L$4,IF(D58=基本・単一!$F$5,基本・単一!$L$5,IF(D58=基本・単一!$F$6,基本・単一!$L$6,IF(D58=基本・単一!$F$7,基本・単一!$L$7,IF(D58=基本・単一!$F$8,基本・単一!$L$8,IF(D58=基本・単一!$F$9,基本・単一!$L$9,IF(D58=基本・単一!$F$10,基本・単一!$L$10)))))))</f>
        <v>921</v>
      </c>
      <c r="I58" s="246"/>
      <c r="J58" s="73">
        <f t="shared" ref="J58:J192" si="11">J49</f>
        <v>83</v>
      </c>
      <c r="K58" s="246"/>
      <c r="L58" s="73">
        <f t="shared" si="10"/>
        <v>1025</v>
      </c>
      <c r="M58" s="74">
        <f t="shared" si="1"/>
        <v>11480</v>
      </c>
      <c r="N58" s="74">
        <f t="shared" si="2"/>
        <v>11234</v>
      </c>
      <c r="O58" s="74">
        <f t="shared" si="3"/>
        <v>11172</v>
      </c>
      <c r="P58" s="74">
        <f t="shared" si="4"/>
        <v>10988</v>
      </c>
      <c r="Q58" s="74">
        <f t="shared" si="5"/>
        <v>10865</v>
      </c>
      <c r="R58" s="74">
        <f t="shared" si="6"/>
        <v>10619</v>
      </c>
      <c r="S58" s="74">
        <f t="shared" si="7"/>
        <v>10434</v>
      </c>
      <c r="T58" s="74">
        <f t="shared" si="8"/>
        <v>10250</v>
      </c>
      <c r="U58" s="44"/>
      <c r="V58" s="44"/>
    </row>
    <row r="59" spans="1:22" ht="18" customHeight="1" x14ac:dyDescent="0.15">
      <c r="A59" s="57" t="s">
        <v>263</v>
      </c>
      <c r="B59" s="67" t="s">
        <v>6</v>
      </c>
      <c r="C59" s="68" t="s">
        <v>1</v>
      </c>
      <c r="D59" s="69">
        <v>3.5</v>
      </c>
      <c r="E59" s="70" t="s">
        <v>18</v>
      </c>
      <c r="F59" s="71">
        <v>1</v>
      </c>
      <c r="G59" s="77">
        <f t="shared" si="9"/>
        <v>4.5</v>
      </c>
      <c r="H59" s="73">
        <f>IF(D59=基本・単一!$F$4,基本・単一!$L$4,IF(D59=基本・単一!$F$5,基本・単一!$L$5,IF(D59=基本・単一!$F$6,基本・単一!$L$6,IF(D59=基本・単一!$F$7,基本・単一!$L$7,IF(D59=基本・単一!$F$8,基本・単一!$L$8,IF(D59=基本・単一!$F$9,基本・単一!$L$9,IF(D59=基本・単一!$F$10,基本・単一!$L$10)))))))</f>
        <v>921</v>
      </c>
      <c r="I59" s="246"/>
      <c r="J59" s="73">
        <f t="shared" si="11"/>
        <v>166</v>
      </c>
      <c r="K59" s="246"/>
      <c r="L59" s="73">
        <f t="shared" si="10"/>
        <v>1129</v>
      </c>
      <c r="M59" s="74">
        <f t="shared" si="1"/>
        <v>12644</v>
      </c>
      <c r="N59" s="74">
        <f t="shared" si="2"/>
        <v>12373</v>
      </c>
      <c r="O59" s="74">
        <f t="shared" si="3"/>
        <v>12306</v>
      </c>
      <c r="P59" s="74">
        <f t="shared" si="4"/>
        <v>12102</v>
      </c>
      <c r="Q59" s="74">
        <f t="shared" si="5"/>
        <v>11967</v>
      </c>
      <c r="R59" s="74">
        <f t="shared" si="6"/>
        <v>11696</v>
      </c>
      <c r="S59" s="74">
        <f t="shared" si="7"/>
        <v>11493</v>
      </c>
      <c r="T59" s="74">
        <f t="shared" si="8"/>
        <v>11290</v>
      </c>
      <c r="U59" s="44"/>
      <c r="V59" s="44"/>
    </row>
    <row r="60" spans="1:22" ht="18" customHeight="1" x14ac:dyDescent="0.15">
      <c r="A60" s="57" t="s">
        <v>266</v>
      </c>
      <c r="B60" s="67" t="s">
        <v>6</v>
      </c>
      <c r="C60" s="68" t="s">
        <v>1</v>
      </c>
      <c r="D60" s="69">
        <v>3.5</v>
      </c>
      <c r="E60" s="70" t="s">
        <v>18</v>
      </c>
      <c r="F60" s="71">
        <v>1.5</v>
      </c>
      <c r="G60" s="77">
        <f t="shared" si="9"/>
        <v>5</v>
      </c>
      <c r="H60" s="73">
        <f>IF(D60=基本・単一!$F$4,基本・単一!$L$4,IF(D60=基本・単一!$F$5,基本・単一!$L$5,IF(D60=基本・単一!$F$6,基本・単一!$L$6,IF(D60=基本・単一!$F$7,基本・単一!$L$7,IF(D60=基本・単一!$F$8,基本・単一!$L$8,IF(D60=基本・単一!$F$9,基本・単一!$L$9,IF(D60=基本・単一!$F$10,基本・単一!$L$10)))))))</f>
        <v>921</v>
      </c>
      <c r="I60" s="246"/>
      <c r="J60" s="73">
        <f t="shared" si="11"/>
        <v>249</v>
      </c>
      <c r="K60" s="246"/>
      <c r="L60" s="73">
        <f t="shared" si="10"/>
        <v>1232</v>
      </c>
      <c r="M60" s="74">
        <f t="shared" si="1"/>
        <v>13798</v>
      </c>
      <c r="N60" s="74">
        <f t="shared" si="2"/>
        <v>13502</v>
      </c>
      <c r="O60" s="74">
        <f t="shared" si="3"/>
        <v>13428</v>
      </c>
      <c r="P60" s="74">
        <f t="shared" si="4"/>
        <v>13207</v>
      </c>
      <c r="Q60" s="74">
        <f t="shared" si="5"/>
        <v>13059</v>
      </c>
      <c r="R60" s="74">
        <f t="shared" si="6"/>
        <v>12763</v>
      </c>
      <c r="S60" s="74">
        <f t="shared" si="7"/>
        <v>12541</v>
      </c>
      <c r="T60" s="74">
        <f t="shared" si="8"/>
        <v>12320</v>
      </c>
      <c r="U60" s="44"/>
      <c r="V60" s="44"/>
    </row>
    <row r="61" spans="1:22" ht="18" customHeight="1" x14ac:dyDescent="0.15">
      <c r="A61" s="57" t="s">
        <v>269</v>
      </c>
      <c r="B61" s="67" t="s">
        <v>6</v>
      </c>
      <c r="C61" s="68" t="s">
        <v>1</v>
      </c>
      <c r="D61" s="69">
        <v>3.5</v>
      </c>
      <c r="E61" s="70" t="s">
        <v>18</v>
      </c>
      <c r="F61" s="71">
        <v>2</v>
      </c>
      <c r="G61" s="77">
        <f t="shared" si="9"/>
        <v>5.5</v>
      </c>
      <c r="H61" s="73">
        <f>IF(D61=基本・単一!$F$4,基本・単一!$L$4,IF(D61=基本・単一!$F$5,基本・単一!$L$5,IF(D61=基本・単一!$F$6,基本・単一!$L$6,IF(D61=基本・単一!$F$7,基本・単一!$L$7,IF(D61=基本・単一!$F$8,基本・単一!$L$8,IF(D61=基本・単一!$F$9,基本・単一!$L$9,IF(D61=基本・単一!$F$10,基本・単一!$L$10)))))))</f>
        <v>921</v>
      </c>
      <c r="I61" s="246"/>
      <c r="J61" s="73">
        <f t="shared" si="11"/>
        <v>332</v>
      </c>
      <c r="K61" s="246"/>
      <c r="L61" s="73">
        <f t="shared" si="10"/>
        <v>1336</v>
      </c>
      <c r="M61" s="74">
        <f t="shared" si="1"/>
        <v>14963</v>
      </c>
      <c r="N61" s="74">
        <f t="shared" si="2"/>
        <v>14642</v>
      </c>
      <c r="O61" s="74">
        <f t="shared" si="3"/>
        <v>14562</v>
      </c>
      <c r="P61" s="74">
        <f t="shared" si="4"/>
        <v>14321</v>
      </c>
      <c r="Q61" s="74">
        <f t="shared" si="5"/>
        <v>14161</v>
      </c>
      <c r="R61" s="74">
        <f t="shared" si="6"/>
        <v>13840</v>
      </c>
      <c r="S61" s="74">
        <f t="shared" si="7"/>
        <v>13600</v>
      </c>
      <c r="T61" s="74">
        <f t="shared" si="8"/>
        <v>13360</v>
      </c>
      <c r="U61" s="44"/>
      <c r="V61" s="44"/>
    </row>
    <row r="62" spans="1:22" ht="18" customHeight="1" x14ac:dyDescent="0.15">
      <c r="A62" s="57" t="s">
        <v>272</v>
      </c>
      <c r="B62" s="67" t="s">
        <v>6</v>
      </c>
      <c r="C62" s="68" t="s">
        <v>1</v>
      </c>
      <c r="D62" s="69">
        <v>3.5</v>
      </c>
      <c r="E62" s="70" t="s">
        <v>18</v>
      </c>
      <c r="F62" s="71">
        <v>2.5</v>
      </c>
      <c r="G62" s="77">
        <f t="shared" si="9"/>
        <v>6</v>
      </c>
      <c r="H62" s="73">
        <f>IF(D62=基本・単一!$F$4,基本・単一!$L$4,IF(D62=基本・単一!$F$5,基本・単一!$L$5,IF(D62=基本・単一!$F$6,基本・単一!$L$6,IF(D62=基本・単一!$F$7,基本・単一!$L$7,IF(D62=基本・単一!$F$8,基本・単一!$L$8,IF(D62=基本・単一!$F$9,基本・単一!$L$9,IF(D62=基本・単一!$F$10,基本・単一!$L$10)))))))</f>
        <v>921</v>
      </c>
      <c r="I62" s="246"/>
      <c r="J62" s="73">
        <f t="shared" si="11"/>
        <v>415</v>
      </c>
      <c r="K62" s="246"/>
      <c r="L62" s="73">
        <f t="shared" si="10"/>
        <v>1440</v>
      </c>
      <c r="M62" s="74">
        <f t="shared" si="1"/>
        <v>16128</v>
      </c>
      <c r="N62" s="74">
        <f t="shared" si="2"/>
        <v>15782</v>
      </c>
      <c r="O62" s="74">
        <f t="shared" si="3"/>
        <v>15696</v>
      </c>
      <c r="P62" s="74">
        <f t="shared" si="4"/>
        <v>15436</v>
      </c>
      <c r="Q62" s="74">
        <f t="shared" si="5"/>
        <v>15264</v>
      </c>
      <c r="R62" s="74">
        <f t="shared" si="6"/>
        <v>14918</v>
      </c>
      <c r="S62" s="74">
        <f t="shared" si="7"/>
        <v>14659</v>
      </c>
      <c r="T62" s="74">
        <f t="shared" si="8"/>
        <v>14400</v>
      </c>
      <c r="U62" s="44"/>
      <c r="V62" s="44"/>
    </row>
    <row r="63" spans="1:22" ht="18" customHeight="1" x14ac:dyDescent="0.15">
      <c r="A63" s="57" t="s">
        <v>275</v>
      </c>
      <c r="B63" s="67" t="s">
        <v>6</v>
      </c>
      <c r="C63" s="68" t="s">
        <v>1</v>
      </c>
      <c r="D63" s="69">
        <v>3.5</v>
      </c>
      <c r="E63" s="70" t="s">
        <v>18</v>
      </c>
      <c r="F63" s="71">
        <v>3</v>
      </c>
      <c r="G63" s="77">
        <f t="shared" si="9"/>
        <v>6.5</v>
      </c>
      <c r="H63" s="73">
        <f>IF(D63=基本・単一!$F$4,基本・単一!$L$4,IF(D63=基本・単一!$F$5,基本・単一!$L$5,IF(D63=基本・単一!$F$6,基本・単一!$L$6,IF(D63=基本・単一!$F$7,基本・単一!$L$7,IF(D63=基本・単一!$F$8,基本・単一!$L$8,IF(D63=基本・単一!$F$9,基本・単一!$L$9,IF(D63=基本・単一!$F$10,基本・単一!$L$10)))))))</f>
        <v>921</v>
      </c>
      <c r="I63" s="246"/>
      <c r="J63" s="73">
        <f>J54</f>
        <v>498</v>
      </c>
      <c r="K63" s="246"/>
      <c r="L63" s="73">
        <f t="shared" si="10"/>
        <v>1544</v>
      </c>
      <c r="M63" s="74">
        <f t="shared" si="1"/>
        <v>17292</v>
      </c>
      <c r="N63" s="74">
        <f t="shared" si="2"/>
        <v>16922</v>
      </c>
      <c r="O63" s="74">
        <f t="shared" si="3"/>
        <v>16829</v>
      </c>
      <c r="P63" s="74">
        <f t="shared" si="4"/>
        <v>16551</v>
      </c>
      <c r="Q63" s="74">
        <f t="shared" si="5"/>
        <v>16366</v>
      </c>
      <c r="R63" s="74">
        <f t="shared" si="6"/>
        <v>15995</v>
      </c>
      <c r="S63" s="74">
        <f t="shared" si="7"/>
        <v>15717</v>
      </c>
      <c r="T63" s="74">
        <f t="shared" si="8"/>
        <v>15440</v>
      </c>
      <c r="U63" s="44"/>
      <c r="V63" s="44"/>
    </row>
    <row r="64" spans="1:22" ht="18" customHeight="1" x14ac:dyDescent="0.15">
      <c r="A64" s="57" t="s">
        <v>278</v>
      </c>
      <c r="B64" s="67" t="s">
        <v>6</v>
      </c>
      <c r="C64" s="68" t="s">
        <v>1</v>
      </c>
      <c r="D64" s="69">
        <v>3.5</v>
      </c>
      <c r="E64" s="70" t="s">
        <v>18</v>
      </c>
      <c r="F64" s="71">
        <v>3.5</v>
      </c>
      <c r="G64" s="77">
        <f t="shared" si="9"/>
        <v>7</v>
      </c>
      <c r="H64" s="73">
        <f>IF(D64=基本・単一!$F$4,基本・単一!$L$4,IF(D64=基本・単一!$F$5,基本・単一!$L$5,IF(D64=基本・単一!$F$6,基本・単一!$L$6,IF(D64=基本・単一!$F$7,基本・単一!$L$7,IF(D64=基本・単一!$F$8,基本・単一!$L$8,IF(D64=基本・単一!$F$9,基本・単一!$L$9,IF(D64=基本・単一!$F$10,基本・単一!$L$10)))))))</f>
        <v>921</v>
      </c>
      <c r="I64" s="246"/>
      <c r="J64" s="73">
        <f t="shared" si="11"/>
        <v>581</v>
      </c>
      <c r="K64" s="246"/>
      <c r="L64" s="73">
        <f t="shared" si="10"/>
        <v>1647</v>
      </c>
      <c r="M64" s="74">
        <f t="shared" si="1"/>
        <v>18446</v>
      </c>
      <c r="N64" s="74">
        <f t="shared" si="2"/>
        <v>18051</v>
      </c>
      <c r="O64" s="74">
        <f t="shared" si="3"/>
        <v>17952</v>
      </c>
      <c r="P64" s="74">
        <f t="shared" si="4"/>
        <v>17655</v>
      </c>
      <c r="Q64" s="74">
        <f t="shared" si="5"/>
        <v>17458</v>
      </c>
      <c r="R64" s="74">
        <f t="shared" si="6"/>
        <v>17062</v>
      </c>
      <c r="S64" s="74">
        <f t="shared" si="7"/>
        <v>16766</v>
      </c>
      <c r="T64" s="74">
        <f t="shared" si="8"/>
        <v>16470</v>
      </c>
      <c r="U64" s="44"/>
      <c r="V64" s="44"/>
    </row>
    <row r="65" spans="1:22" ht="18" customHeight="1" x14ac:dyDescent="0.15">
      <c r="A65" s="57" t="s">
        <v>281</v>
      </c>
      <c r="B65" s="67" t="s">
        <v>6</v>
      </c>
      <c r="C65" s="68" t="s">
        <v>1</v>
      </c>
      <c r="D65" s="69">
        <v>3.5</v>
      </c>
      <c r="E65" s="70" t="s">
        <v>18</v>
      </c>
      <c r="F65" s="71">
        <v>4</v>
      </c>
      <c r="G65" s="77">
        <f t="shared" si="9"/>
        <v>7.5</v>
      </c>
      <c r="H65" s="73">
        <f>IF(D65=基本・単一!$F$4,基本・単一!$L$4,IF(D65=基本・単一!$F$5,基本・単一!$L$5,IF(D65=基本・単一!$F$6,基本・単一!$L$6,IF(D65=基本・単一!$F$7,基本・単一!$L$7,IF(D65=基本・単一!$F$8,基本・単一!$L$8,IF(D65=基本・単一!$F$9,基本・単一!$L$9,IF(D65=基本・単一!$F$10,基本・単一!$L$10)))))))</f>
        <v>921</v>
      </c>
      <c r="I65" s="246"/>
      <c r="J65" s="73">
        <f t="shared" si="11"/>
        <v>664</v>
      </c>
      <c r="K65" s="246"/>
      <c r="L65" s="73">
        <f t="shared" si="10"/>
        <v>1751</v>
      </c>
      <c r="M65" s="74">
        <f t="shared" si="1"/>
        <v>19611</v>
      </c>
      <c r="N65" s="74">
        <f t="shared" si="2"/>
        <v>19190</v>
      </c>
      <c r="O65" s="74">
        <f t="shared" si="3"/>
        <v>19085</v>
      </c>
      <c r="P65" s="74">
        <f t="shared" si="4"/>
        <v>18770</v>
      </c>
      <c r="Q65" s="74">
        <f t="shared" si="5"/>
        <v>18560</v>
      </c>
      <c r="R65" s="74">
        <f t="shared" si="6"/>
        <v>18140</v>
      </c>
      <c r="S65" s="74">
        <f t="shared" si="7"/>
        <v>17825</v>
      </c>
      <c r="T65" s="74">
        <f t="shared" si="8"/>
        <v>17510</v>
      </c>
      <c r="U65" s="44"/>
      <c r="V65" s="44"/>
    </row>
    <row r="66" spans="1:22" ht="18" customHeight="1" x14ac:dyDescent="0.15">
      <c r="A66" s="57" t="s">
        <v>284</v>
      </c>
      <c r="B66" s="67" t="s">
        <v>6</v>
      </c>
      <c r="C66" s="68" t="s">
        <v>1</v>
      </c>
      <c r="D66" s="69">
        <v>3.5</v>
      </c>
      <c r="E66" s="70" t="s">
        <v>18</v>
      </c>
      <c r="F66" s="71">
        <v>4.5</v>
      </c>
      <c r="G66" s="77">
        <f t="shared" si="9"/>
        <v>8</v>
      </c>
      <c r="H66" s="73">
        <f>IF(D66=基本・単一!$F$4,基本・単一!$L$4,IF(D66=基本・単一!$F$5,基本・単一!$L$5,IF(D66=基本・単一!$F$6,基本・単一!$L$6,IF(D66=基本・単一!$F$7,基本・単一!$L$7,IF(D66=基本・単一!$F$8,基本・単一!$L$8,IF(D66=基本・単一!$F$9,基本・単一!$L$9,IF(D66=基本・単一!$F$10,基本・単一!$L$10)))))))</f>
        <v>921</v>
      </c>
      <c r="I66" s="246"/>
      <c r="J66" s="73">
        <f t="shared" si="11"/>
        <v>747</v>
      </c>
      <c r="K66" s="246"/>
      <c r="L66" s="73">
        <f t="shared" si="10"/>
        <v>1855</v>
      </c>
      <c r="M66" s="74">
        <f t="shared" si="1"/>
        <v>20776</v>
      </c>
      <c r="N66" s="74">
        <f t="shared" si="2"/>
        <v>20330</v>
      </c>
      <c r="O66" s="74">
        <f t="shared" si="3"/>
        <v>20219</v>
      </c>
      <c r="P66" s="74">
        <f t="shared" si="4"/>
        <v>19885</v>
      </c>
      <c r="Q66" s="74">
        <f t="shared" si="5"/>
        <v>19663</v>
      </c>
      <c r="R66" s="74">
        <f t="shared" si="6"/>
        <v>19217</v>
      </c>
      <c r="S66" s="74">
        <f t="shared" si="7"/>
        <v>18883</v>
      </c>
      <c r="T66" s="74">
        <f t="shared" si="8"/>
        <v>18550</v>
      </c>
      <c r="U66" s="44"/>
      <c r="V66" s="44"/>
    </row>
    <row r="67" spans="1:22" ht="18" customHeight="1" x14ac:dyDescent="0.15">
      <c r="A67" s="57" t="s">
        <v>568</v>
      </c>
      <c r="B67" s="67" t="s">
        <v>6</v>
      </c>
      <c r="C67" s="68" t="s">
        <v>1</v>
      </c>
      <c r="D67" s="69">
        <v>4</v>
      </c>
      <c r="E67" s="70" t="s">
        <v>18</v>
      </c>
      <c r="F67" s="71">
        <v>0.5</v>
      </c>
      <c r="G67" s="77">
        <f t="shared" si="9"/>
        <v>4.5</v>
      </c>
      <c r="H67" s="73">
        <f>基本・単一!L11</f>
        <v>1004</v>
      </c>
      <c r="I67" s="246"/>
      <c r="J67" s="73">
        <f t="shared" si="11"/>
        <v>83</v>
      </c>
      <c r="K67" s="246"/>
      <c r="L67" s="73">
        <f t="shared" si="10"/>
        <v>1108</v>
      </c>
      <c r="M67" s="74">
        <f t="shared" si="1"/>
        <v>12409</v>
      </c>
      <c r="N67" s="74">
        <f t="shared" si="2"/>
        <v>12143</v>
      </c>
      <c r="O67" s="74">
        <f t="shared" si="3"/>
        <v>12077</v>
      </c>
      <c r="P67" s="74">
        <f t="shared" si="4"/>
        <v>11877</v>
      </c>
      <c r="Q67" s="74">
        <f t="shared" si="5"/>
        <v>11744</v>
      </c>
      <c r="R67" s="74">
        <f t="shared" si="6"/>
        <v>11478</v>
      </c>
      <c r="S67" s="74">
        <f t="shared" si="7"/>
        <v>11279</v>
      </c>
      <c r="T67" s="74">
        <f t="shared" si="8"/>
        <v>11080</v>
      </c>
      <c r="U67" s="44"/>
      <c r="V67" s="44"/>
    </row>
    <row r="68" spans="1:22" ht="18" customHeight="1" x14ac:dyDescent="0.15">
      <c r="A68" s="57" t="s">
        <v>569</v>
      </c>
      <c r="B68" s="67" t="s">
        <v>6</v>
      </c>
      <c r="C68" s="68" t="s">
        <v>1</v>
      </c>
      <c r="D68" s="69">
        <v>4</v>
      </c>
      <c r="E68" s="70" t="s">
        <v>18</v>
      </c>
      <c r="F68" s="71">
        <v>1</v>
      </c>
      <c r="G68" s="77">
        <f t="shared" si="9"/>
        <v>5</v>
      </c>
      <c r="H68" s="73">
        <f t="shared" ref="H68:H75" si="12">$H$67</f>
        <v>1004</v>
      </c>
      <c r="I68" s="246"/>
      <c r="J68" s="73">
        <f t="shared" si="11"/>
        <v>166</v>
      </c>
      <c r="K68" s="246"/>
      <c r="L68" s="73">
        <f t="shared" ref="L68:L99" si="13">ROUND(H68*(1+$I$4),0)+ROUND(J68*(1+$K$4),0)</f>
        <v>1212</v>
      </c>
      <c r="M68" s="74">
        <f t="shared" si="1"/>
        <v>13574</v>
      </c>
      <c r="N68" s="74">
        <f t="shared" si="2"/>
        <v>13283</v>
      </c>
      <c r="O68" s="74">
        <f t="shared" si="3"/>
        <v>13210</v>
      </c>
      <c r="P68" s="74">
        <f t="shared" si="4"/>
        <v>12992</v>
      </c>
      <c r="Q68" s="74">
        <f t="shared" si="5"/>
        <v>12847</v>
      </c>
      <c r="R68" s="74">
        <f t="shared" si="6"/>
        <v>12556</v>
      </c>
      <c r="S68" s="74">
        <f t="shared" si="7"/>
        <v>12338</v>
      </c>
      <c r="T68" s="74">
        <f t="shared" si="8"/>
        <v>12120</v>
      </c>
      <c r="U68" s="44"/>
      <c r="V68" s="44"/>
    </row>
    <row r="69" spans="1:22" ht="18" customHeight="1" x14ac:dyDescent="0.15">
      <c r="A69" s="57" t="s">
        <v>570</v>
      </c>
      <c r="B69" s="67" t="s">
        <v>6</v>
      </c>
      <c r="C69" s="68" t="s">
        <v>1</v>
      </c>
      <c r="D69" s="69">
        <v>4</v>
      </c>
      <c r="E69" s="70" t="s">
        <v>18</v>
      </c>
      <c r="F69" s="71">
        <v>1.5</v>
      </c>
      <c r="G69" s="77">
        <f t="shared" ref="G69:G132" si="14">D69+F69</f>
        <v>5.5</v>
      </c>
      <c r="H69" s="73">
        <f t="shared" si="12"/>
        <v>1004</v>
      </c>
      <c r="I69" s="246"/>
      <c r="J69" s="73">
        <f t="shared" si="11"/>
        <v>249</v>
      </c>
      <c r="K69" s="246"/>
      <c r="L69" s="73">
        <f t="shared" si="13"/>
        <v>1315</v>
      </c>
      <c r="M69" s="74">
        <f t="shared" si="1"/>
        <v>14728</v>
      </c>
      <c r="N69" s="74">
        <f t="shared" si="2"/>
        <v>14412</v>
      </c>
      <c r="O69" s="74">
        <f t="shared" si="3"/>
        <v>14333</v>
      </c>
      <c r="P69" s="74">
        <f t="shared" si="4"/>
        <v>14096</v>
      </c>
      <c r="Q69" s="74">
        <f t="shared" si="5"/>
        <v>13939</v>
      </c>
      <c r="R69" s="74">
        <f t="shared" si="6"/>
        <v>13623</v>
      </c>
      <c r="S69" s="74">
        <f t="shared" si="7"/>
        <v>13386</v>
      </c>
      <c r="T69" s="74">
        <f t="shared" si="8"/>
        <v>13150</v>
      </c>
      <c r="U69" s="44"/>
      <c r="V69" s="44"/>
    </row>
    <row r="70" spans="1:22" ht="18" customHeight="1" x14ac:dyDescent="0.15">
      <c r="A70" s="57" t="s">
        <v>571</v>
      </c>
      <c r="B70" s="67" t="s">
        <v>6</v>
      </c>
      <c r="C70" s="68" t="s">
        <v>1</v>
      </c>
      <c r="D70" s="69">
        <v>4</v>
      </c>
      <c r="E70" s="70" t="s">
        <v>18</v>
      </c>
      <c r="F70" s="71">
        <v>2</v>
      </c>
      <c r="G70" s="77">
        <f t="shared" si="14"/>
        <v>6</v>
      </c>
      <c r="H70" s="73">
        <f t="shared" si="12"/>
        <v>1004</v>
      </c>
      <c r="I70" s="246"/>
      <c r="J70" s="73">
        <f t="shared" si="11"/>
        <v>332</v>
      </c>
      <c r="K70" s="246"/>
      <c r="L70" s="73">
        <f t="shared" si="13"/>
        <v>1419</v>
      </c>
      <c r="M70" s="74">
        <f t="shared" si="1"/>
        <v>15892</v>
      </c>
      <c r="N70" s="74">
        <f t="shared" si="2"/>
        <v>15552</v>
      </c>
      <c r="O70" s="74">
        <f t="shared" si="3"/>
        <v>15467</v>
      </c>
      <c r="P70" s="74">
        <f t="shared" si="4"/>
        <v>15211</v>
      </c>
      <c r="Q70" s="74">
        <f t="shared" si="5"/>
        <v>15041</v>
      </c>
      <c r="R70" s="74">
        <f t="shared" si="6"/>
        <v>14700</v>
      </c>
      <c r="S70" s="74">
        <f t="shared" si="7"/>
        <v>14445</v>
      </c>
      <c r="T70" s="74">
        <f t="shared" si="8"/>
        <v>14190</v>
      </c>
      <c r="U70" s="44"/>
      <c r="V70" s="44"/>
    </row>
    <row r="71" spans="1:22" ht="18" customHeight="1" x14ac:dyDescent="0.15">
      <c r="A71" s="57" t="s">
        <v>572</v>
      </c>
      <c r="B71" s="67" t="s">
        <v>6</v>
      </c>
      <c r="C71" s="68" t="s">
        <v>1</v>
      </c>
      <c r="D71" s="69">
        <v>4</v>
      </c>
      <c r="E71" s="70" t="s">
        <v>18</v>
      </c>
      <c r="F71" s="71">
        <v>2.5</v>
      </c>
      <c r="G71" s="77">
        <f t="shared" si="14"/>
        <v>6.5</v>
      </c>
      <c r="H71" s="73">
        <f t="shared" si="12"/>
        <v>1004</v>
      </c>
      <c r="I71" s="246"/>
      <c r="J71" s="73">
        <f t="shared" si="11"/>
        <v>415</v>
      </c>
      <c r="K71" s="246"/>
      <c r="L71" s="73">
        <f t="shared" si="13"/>
        <v>1523</v>
      </c>
      <c r="M71" s="74">
        <f t="shared" si="1"/>
        <v>17057</v>
      </c>
      <c r="N71" s="74">
        <f t="shared" si="2"/>
        <v>16692</v>
      </c>
      <c r="O71" s="74">
        <f t="shared" si="3"/>
        <v>16600</v>
      </c>
      <c r="P71" s="74">
        <f t="shared" si="4"/>
        <v>16326</v>
      </c>
      <c r="Q71" s="74">
        <f t="shared" si="5"/>
        <v>16143</v>
      </c>
      <c r="R71" s="74">
        <f t="shared" si="6"/>
        <v>15778</v>
      </c>
      <c r="S71" s="74">
        <f t="shared" si="7"/>
        <v>15504</v>
      </c>
      <c r="T71" s="74">
        <f t="shared" si="8"/>
        <v>15230</v>
      </c>
      <c r="U71" s="44"/>
      <c r="V71" s="44"/>
    </row>
    <row r="72" spans="1:22" ht="18" customHeight="1" x14ac:dyDescent="0.15">
      <c r="A72" s="57" t="s">
        <v>573</v>
      </c>
      <c r="B72" s="67" t="s">
        <v>6</v>
      </c>
      <c r="C72" s="68" t="s">
        <v>1</v>
      </c>
      <c r="D72" s="69">
        <v>4</v>
      </c>
      <c r="E72" s="70" t="s">
        <v>18</v>
      </c>
      <c r="F72" s="71">
        <v>3</v>
      </c>
      <c r="G72" s="77">
        <f t="shared" si="14"/>
        <v>7</v>
      </c>
      <c r="H72" s="73">
        <f t="shared" si="12"/>
        <v>1004</v>
      </c>
      <c r="I72" s="246"/>
      <c r="J72" s="73">
        <f>J63</f>
        <v>498</v>
      </c>
      <c r="K72" s="246"/>
      <c r="L72" s="73">
        <f t="shared" si="13"/>
        <v>1627</v>
      </c>
      <c r="M72" s="74">
        <f t="shared" si="1"/>
        <v>18222</v>
      </c>
      <c r="N72" s="74">
        <f t="shared" si="2"/>
        <v>17831</v>
      </c>
      <c r="O72" s="74">
        <f t="shared" si="3"/>
        <v>17734</v>
      </c>
      <c r="P72" s="74">
        <f t="shared" si="4"/>
        <v>17441</v>
      </c>
      <c r="Q72" s="74">
        <f t="shared" si="5"/>
        <v>17246</v>
      </c>
      <c r="R72" s="74">
        <f t="shared" si="6"/>
        <v>16855</v>
      </c>
      <c r="S72" s="74">
        <f t="shared" si="7"/>
        <v>16562</v>
      </c>
      <c r="T72" s="74">
        <f t="shared" si="8"/>
        <v>16270</v>
      </c>
      <c r="U72" s="44"/>
      <c r="V72" s="44"/>
    </row>
    <row r="73" spans="1:22" ht="18" customHeight="1" x14ac:dyDescent="0.15">
      <c r="A73" s="57" t="s">
        <v>574</v>
      </c>
      <c r="B73" s="67" t="s">
        <v>6</v>
      </c>
      <c r="C73" s="68" t="s">
        <v>1</v>
      </c>
      <c r="D73" s="69">
        <v>4</v>
      </c>
      <c r="E73" s="70" t="s">
        <v>18</v>
      </c>
      <c r="F73" s="71">
        <v>3.5</v>
      </c>
      <c r="G73" s="77">
        <f t="shared" si="14"/>
        <v>7.5</v>
      </c>
      <c r="H73" s="73">
        <f t="shared" si="12"/>
        <v>1004</v>
      </c>
      <c r="I73" s="246"/>
      <c r="J73" s="73">
        <f t="shared" si="11"/>
        <v>581</v>
      </c>
      <c r="K73" s="246"/>
      <c r="L73" s="73">
        <f t="shared" si="13"/>
        <v>1730</v>
      </c>
      <c r="M73" s="74">
        <f t="shared" si="1"/>
        <v>19376</v>
      </c>
      <c r="N73" s="74">
        <f t="shared" si="2"/>
        <v>18960</v>
      </c>
      <c r="O73" s="74">
        <f t="shared" si="3"/>
        <v>18857</v>
      </c>
      <c r="P73" s="74">
        <f t="shared" si="4"/>
        <v>18545</v>
      </c>
      <c r="Q73" s="74">
        <f t="shared" si="5"/>
        <v>18338</v>
      </c>
      <c r="R73" s="74">
        <f t="shared" si="6"/>
        <v>17922</v>
      </c>
      <c r="S73" s="74">
        <f t="shared" si="7"/>
        <v>17611</v>
      </c>
      <c r="T73" s="74">
        <f t="shared" si="8"/>
        <v>17300</v>
      </c>
      <c r="U73" s="44"/>
      <c r="V73" s="44"/>
    </row>
    <row r="74" spans="1:22" ht="18" customHeight="1" x14ac:dyDescent="0.15">
      <c r="A74" s="57" t="s">
        <v>575</v>
      </c>
      <c r="B74" s="67" t="s">
        <v>6</v>
      </c>
      <c r="C74" s="68" t="s">
        <v>1</v>
      </c>
      <c r="D74" s="69">
        <v>4</v>
      </c>
      <c r="E74" s="70" t="s">
        <v>18</v>
      </c>
      <c r="F74" s="71">
        <v>4</v>
      </c>
      <c r="G74" s="77">
        <f t="shared" si="14"/>
        <v>8</v>
      </c>
      <c r="H74" s="73">
        <f t="shared" si="12"/>
        <v>1004</v>
      </c>
      <c r="I74" s="246"/>
      <c r="J74" s="73">
        <f t="shared" si="11"/>
        <v>664</v>
      </c>
      <c r="K74" s="246"/>
      <c r="L74" s="73">
        <f t="shared" si="13"/>
        <v>1834</v>
      </c>
      <c r="M74" s="74">
        <f t="shared" si="1"/>
        <v>20540</v>
      </c>
      <c r="N74" s="74">
        <f t="shared" si="2"/>
        <v>20100</v>
      </c>
      <c r="O74" s="74">
        <f t="shared" si="3"/>
        <v>19990</v>
      </c>
      <c r="P74" s="74">
        <f t="shared" si="4"/>
        <v>19660</v>
      </c>
      <c r="Q74" s="74">
        <f t="shared" si="5"/>
        <v>19440</v>
      </c>
      <c r="R74" s="74">
        <f t="shared" si="6"/>
        <v>19000</v>
      </c>
      <c r="S74" s="74">
        <f t="shared" si="7"/>
        <v>18670</v>
      </c>
      <c r="T74" s="74">
        <f t="shared" si="8"/>
        <v>18340</v>
      </c>
      <c r="U74" s="44"/>
      <c r="V74" s="44"/>
    </row>
    <row r="75" spans="1:22" ht="18" customHeight="1" x14ac:dyDescent="0.15">
      <c r="A75" s="57" t="s">
        <v>576</v>
      </c>
      <c r="B75" s="67" t="s">
        <v>6</v>
      </c>
      <c r="C75" s="68" t="s">
        <v>1</v>
      </c>
      <c r="D75" s="69">
        <v>4</v>
      </c>
      <c r="E75" s="70" t="s">
        <v>18</v>
      </c>
      <c r="F75" s="71">
        <v>4.5</v>
      </c>
      <c r="G75" s="77">
        <f t="shared" si="14"/>
        <v>8.5</v>
      </c>
      <c r="H75" s="73">
        <f t="shared" si="12"/>
        <v>1004</v>
      </c>
      <c r="I75" s="246"/>
      <c r="J75" s="73">
        <f t="shared" si="11"/>
        <v>747</v>
      </c>
      <c r="K75" s="246"/>
      <c r="L75" s="73">
        <f t="shared" si="13"/>
        <v>1938</v>
      </c>
      <c r="M75" s="74">
        <f t="shared" si="1"/>
        <v>21705</v>
      </c>
      <c r="N75" s="74">
        <f t="shared" si="2"/>
        <v>21240</v>
      </c>
      <c r="O75" s="74">
        <f t="shared" si="3"/>
        <v>21124</v>
      </c>
      <c r="P75" s="74">
        <f t="shared" si="4"/>
        <v>20775</v>
      </c>
      <c r="Q75" s="74">
        <f t="shared" si="5"/>
        <v>20542</v>
      </c>
      <c r="R75" s="74">
        <f t="shared" si="6"/>
        <v>20077</v>
      </c>
      <c r="S75" s="74">
        <f t="shared" si="7"/>
        <v>19728</v>
      </c>
      <c r="T75" s="74">
        <f t="shared" si="8"/>
        <v>19380</v>
      </c>
      <c r="U75" s="44"/>
      <c r="V75" s="44"/>
    </row>
    <row r="76" spans="1:22" ht="18" customHeight="1" x14ac:dyDescent="0.15">
      <c r="A76" s="57" t="s">
        <v>294</v>
      </c>
      <c r="B76" s="67" t="s">
        <v>6</v>
      </c>
      <c r="C76" s="68" t="s">
        <v>1</v>
      </c>
      <c r="D76" s="69">
        <v>4.5</v>
      </c>
      <c r="E76" s="70" t="s">
        <v>18</v>
      </c>
      <c r="F76" s="71">
        <v>0.5</v>
      </c>
      <c r="G76" s="77">
        <f t="shared" si="14"/>
        <v>5</v>
      </c>
      <c r="H76" s="73">
        <f>基本・単一!L12</f>
        <v>1087</v>
      </c>
      <c r="I76" s="246"/>
      <c r="J76" s="73">
        <f t="shared" si="11"/>
        <v>83</v>
      </c>
      <c r="K76" s="246"/>
      <c r="L76" s="73">
        <f t="shared" si="13"/>
        <v>1191</v>
      </c>
      <c r="M76" s="74">
        <f t="shared" si="1"/>
        <v>13339</v>
      </c>
      <c r="N76" s="74">
        <f t="shared" si="2"/>
        <v>13053</v>
      </c>
      <c r="O76" s="74">
        <f t="shared" si="3"/>
        <v>12981</v>
      </c>
      <c r="P76" s="74">
        <f t="shared" si="4"/>
        <v>12767</v>
      </c>
      <c r="Q76" s="74">
        <f t="shared" si="5"/>
        <v>12624</v>
      </c>
      <c r="R76" s="74">
        <f t="shared" si="6"/>
        <v>12338</v>
      </c>
      <c r="S76" s="74">
        <f t="shared" si="7"/>
        <v>12124</v>
      </c>
      <c r="T76" s="74">
        <f t="shared" si="8"/>
        <v>11910</v>
      </c>
      <c r="U76" s="44"/>
      <c r="V76" s="44"/>
    </row>
    <row r="77" spans="1:22" ht="18" customHeight="1" x14ac:dyDescent="0.15">
      <c r="A77" s="57" t="s">
        <v>296</v>
      </c>
      <c r="B77" s="67" t="s">
        <v>6</v>
      </c>
      <c r="C77" s="68" t="s">
        <v>1</v>
      </c>
      <c r="D77" s="69">
        <v>4.5</v>
      </c>
      <c r="E77" s="70" t="s">
        <v>18</v>
      </c>
      <c r="F77" s="71">
        <v>1</v>
      </c>
      <c r="G77" s="77">
        <f t="shared" si="14"/>
        <v>5.5</v>
      </c>
      <c r="H77" s="73">
        <f t="shared" ref="H77:H84" si="15">$H$76</f>
        <v>1087</v>
      </c>
      <c r="I77" s="246"/>
      <c r="J77" s="73">
        <f t="shared" si="11"/>
        <v>166</v>
      </c>
      <c r="K77" s="246"/>
      <c r="L77" s="73">
        <f t="shared" si="13"/>
        <v>1295</v>
      </c>
      <c r="M77" s="74">
        <f t="shared" si="1"/>
        <v>14504</v>
      </c>
      <c r="N77" s="74">
        <f t="shared" si="2"/>
        <v>14193</v>
      </c>
      <c r="O77" s="74">
        <f t="shared" si="3"/>
        <v>14115</v>
      </c>
      <c r="P77" s="74">
        <f t="shared" si="4"/>
        <v>13882</v>
      </c>
      <c r="Q77" s="74">
        <f t="shared" si="5"/>
        <v>13727</v>
      </c>
      <c r="R77" s="74">
        <f t="shared" si="6"/>
        <v>13416</v>
      </c>
      <c r="S77" s="74">
        <f t="shared" si="7"/>
        <v>13183</v>
      </c>
      <c r="T77" s="74">
        <f t="shared" si="8"/>
        <v>12950</v>
      </c>
      <c r="U77" s="44"/>
      <c r="V77" s="44"/>
    </row>
    <row r="78" spans="1:22" ht="18" customHeight="1" x14ac:dyDescent="0.15">
      <c r="A78" s="57" t="s">
        <v>298</v>
      </c>
      <c r="B78" s="67" t="s">
        <v>6</v>
      </c>
      <c r="C78" s="68" t="s">
        <v>1</v>
      </c>
      <c r="D78" s="69">
        <v>4.5</v>
      </c>
      <c r="E78" s="70" t="s">
        <v>18</v>
      </c>
      <c r="F78" s="71">
        <v>1.5</v>
      </c>
      <c r="G78" s="77">
        <f t="shared" si="14"/>
        <v>6</v>
      </c>
      <c r="H78" s="73">
        <f t="shared" si="15"/>
        <v>1087</v>
      </c>
      <c r="I78" s="246"/>
      <c r="J78" s="73">
        <f t="shared" si="11"/>
        <v>249</v>
      </c>
      <c r="K78" s="246"/>
      <c r="L78" s="73">
        <f t="shared" si="13"/>
        <v>1398</v>
      </c>
      <c r="M78" s="74">
        <f t="shared" si="1"/>
        <v>15657</v>
      </c>
      <c r="N78" s="74">
        <f t="shared" si="2"/>
        <v>15322</v>
      </c>
      <c r="O78" s="74">
        <f t="shared" si="3"/>
        <v>15238</v>
      </c>
      <c r="P78" s="74">
        <f t="shared" si="4"/>
        <v>14986</v>
      </c>
      <c r="Q78" s="74">
        <f t="shared" si="5"/>
        <v>14818</v>
      </c>
      <c r="R78" s="74">
        <f t="shared" si="6"/>
        <v>14483</v>
      </c>
      <c r="S78" s="74">
        <f t="shared" si="7"/>
        <v>14231</v>
      </c>
      <c r="T78" s="74">
        <f t="shared" si="8"/>
        <v>13980</v>
      </c>
      <c r="U78" s="44"/>
      <c r="V78" s="44"/>
    </row>
    <row r="79" spans="1:22" ht="18" customHeight="1" x14ac:dyDescent="0.15">
      <c r="A79" s="57" t="s">
        <v>300</v>
      </c>
      <c r="B79" s="67" t="s">
        <v>6</v>
      </c>
      <c r="C79" s="68" t="s">
        <v>1</v>
      </c>
      <c r="D79" s="69">
        <v>4.5</v>
      </c>
      <c r="E79" s="70" t="s">
        <v>18</v>
      </c>
      <c r="F79" s="71">
        <v>2</v>
      </c>
      <c r="G79" s="77">
        <f t="shared" si="14"/>
        <v>6.5</v>
      </c>
      <c r="H79" s="73">
        <f t="shared" si="15"/>
        <v>1087</v>
      </c>
      <c r="I79" s="246"/>
      <c r="J79" s="73">
        <f t="shared" si="11"/>
        <v>332</v>
      </c>
      <c r="K79" s="246"/>
      <c r="L79" s="73">
        <f t="shared" si="13"/>
        <v>1502</v>
      </c>
      <c r="M79" s="74">
        <f t="shared" si="1"/>
        <v>16822</v>
      </c>
      <c r="N79" s="74">
        <f t="shared" si="2"/>
        <v>16461</v>
      </c>
      <c r="O79" s="74">
        <f t="shared" si="3"/>
        <v>16371</v>
      </c>
      <c r="P79" s="74">
        <f t="shared" si="4"/>
        <v>16101</v>
      </c>
      <c r="Q79" s="74">
        <f t="shared" si="5"/>
        <v>15921</v>
      </c>
      <c r="R79" s="74">
        <f t="shared" si="6"/>
        <v>15560</v>
      </c>
      <c r="S79" s="74">
        <f t="shared" si="7"/>
        <v>15290</v>
      </c>
      <c r="T79" s="74">
        <f t="shared" si="8"/>
        <v>15020</v>
      </c>
      <c r="U79" s="44"/>
      <c r="V79" s="44"/>
    </row>
    <row r="80" spans="1:22" ht="18" customHeight="1" x14ac:dyDescent="0.15">
      <c r="A80" s="57" t="s">
        <v>302</v>
      </c>
      <c r="B80" s="67" t="s">
        <v>6</v>
      </c>
      <c r="C80" s="68" t="s">
        <v>1</v>
      </c>
      <c r="D80" s="69">
        <v>4.5</v>
      </c>
      <c r="E80" s="70" t="s">
        <v>18</v>
      </c>
      <c r="F80" s="71">
        <v>2.5</v>
      </c>
      <c r="G80" s="77">
        <f t="shared" si="14"/>
        <v>7</v>
      </c>
      <c r="H80" s="73">
        <f t="shared" si="15"/>
        <v>1087</v>
      </c>
      <c r="I80" s="246"/>
      <c r="J80" s="73">
        <f t="shared" si="11"/>
        <v>415</v>
      </c>
      <c r="K80" s="246"/>
      <c r="L80" s="73">
        <f t="shared" si="13"/>
        <v>1606</v>
      </c>
      <c r="M80" s="74">
        <f t="shared" si="1"/>
        <v>17987</v>
      </c>
      <c r="N80" s="74">
        <f t="shared" si="2"/>
        <v>17601</v>
      </c>
      <c r="O80" s="74">
        <f t="shared" si="3"/>
        <v>17505</v>
      </c>
      <c r="P80" s="74">
        <f t="shared" si="4"/>
        <v>17216</v>
      </c>
      <c r="Q80" s="74">
        <f t="shared" si="5"/>
        <v>17023</v>
      </c>
      <c r="R80" s="74">
        <f t="shared" si="6"/>
        <v>16638</v>
      </c>
      <c r="S80" s="74">
        <f t="shared" si="7"/>
        <v>16349</v>
      </c>
      <c r="T80" s="74">
        <f t="shared" si="8"/>
        <v>16060</v>
      </c>
      <c r="U80" s="44"/>
      <c r="V80" s="44"/>
    </row>
    <row r="81" spans="1:22" ht="18" customHeight="1" x14ac:dyDescent="0.15">
      <c r="A81" s="57" t="s">
        <v>304</v>
      </c>
      <c r="B81" s="67" t="s">
        <v>6</v>
      </c>
      <c r="C81" s="68" t="s">
        <v>1</v>
      </c>
      <c r="D81" s="69">
        <v>4.5</v>
      </c>
      <c r="E81" s="70" t="s">
        <v>18</v>
      </c>
      <c r="F81" s="71">
        <v>3</v>
      </c>
      <c r="G81" s="77">
        <f t="shared" si="14"/>
        <v>7.5</v>
      </c>
      <c r="H81" s="73">
        <f t="shared" si="15"/>
        <v>1087</v>
      </c>
      <c r="I81" s="246"/>
      <c r="J81" s="73">
        <f>J72</f>
        <v>498</v>
      </c>
      <c r="K81" s="246"/>
      <c r="L81" s="73">
        <f t="shared" si="13"/>
        <v>1710</v>
      </c>
      <c r="M81" s="74">
        <f t="shared" si="1"/>
        <v>19152</v>
      </c>
      <c r="N81" s="74">
        <f t="shared" si="2"/>
        <v>18741</v>
      </c>
      <c r="O81" s="74">
        <f t="shared" si="3"/>
        <v>18639</v>
      </c>
      <c r="P81" s="74">
        <f t="shared" si="4"/>
        <v>18331</v>
      </c>
      <c r="Q81" s="74">
        <f t="shared" si="5"/>
        <v>18126</v>
      </c>
      <c r="R81" s="74">
        <f t="shared" si="6"/>
        <v>17715</v>
      </c>
      <c r="S81" s="74">
        <f t="shared" si="7"/>
        <v>17407</v>
      </c>
      <c r="T81" s="74">
        <f t="shared" si="8"/>
        <v>17100</v>
      </c>
      <c r="U81" s="44"/>
      <c r="V81" s="44"/>
    </row>
    <row r="82" spans="1:22" ht="18" customHeight="1" x14ac:dyDescent="0.15">
      <c r="A82" s="57" t="s">
        <v>306</v>
      </c>
      <c r="B82" s="67" t="s">
        <v>6</v>
      </c>
      <c r="C82" s="68" t="s">
        <v>1</v>
      </c>
      <c r="D82" s="69">
        <v>4.5</v>
      </c>
      <c r="E82" s="70" t="s">
        <v>18</v>
      </c>
      <c r="F82" s="71">
        <v>3.5</v>
      </c>
      <c r="G82" s="77">
        <f t="shared" si="14"/>
        <v>8</v>
      </c>
      <c r="H82" s="73">
        <f t="shared" si="15"/>
        <v>1087</v>
      </c>
      <c r="I82" s="246"/>
      <c r="J82" s="73">
        <f t="shared" si="11"/>
        <v>581</v>
      </c>
      <c r="K82" s="246"/>
      <c r="L82" s="73">
        <f t="shared" si="13"/>
        <v>1813</v>
      </c>
      <c r="M82" s="74">
        <f t="shared" si="1"/>
        <v>20305</v>
      </c>
      <c r="N82" s="74">
        <f t="shared" si="2"/>
        <v>19870</v>
      </c>
      <c r="O82" s="74">
        <f t="shared" si="3"/>
        <v>19761</v>
      </c>
      <c r="P82" s="74">
        <f t="shared" si="4"/>
        <v>19435</v>
      </c>
      <c r="Q82" s="74">
        <f t="shared" si="5"/>
        <v>19217</v>
      </c>
      <c r="R82" s="74">
        <f t="shared" si="6"/>
        <v>18782</v>
      </c>
      <c r="S82" s="74">
        <f t="shared" si="7"/>
        <v>18456</v>
      </c>
      <c r="T82" s="74">
        <f t="shared" si="8"/>
        <v>18130</v>
      </c>
      <c r="U82" s="44"/>
      <c r="V82" s="44"/>
    </row>
    <row r="83" spans="1:22" ht="18" customHeight="1" x14ac:dyDescent="0.15">
      <c r="A83" s="57" t="s">
        <v>308</v>
      </c>
      <c r="B83" s="67" t="s">
        <v>6</v>
      </c>
      <c r="C83" s="68" t="s">
        <v>1</v>
      </c>
      <c r="D83" s="69">
        <v>4.5</v>
      </c>
      <c r="E83" s="70" t="s">
        <v>18</v>
      </c>
      <c r="F83" s="71">
        <v>4</v>
      </c>
      <c r="G83" s="77">
        <f t="shared" si="14"/>
        <v>8.5</v>
      </c>
      <c r="H83" s="73">
        <f t="shared" si="15"/>
        <v>1087</v>
      </c>
      <c r="I83" s="246"/>
      <c r="J83" s="73">
        <f t="shared" si="11"/>
        <v>664</v>
      </c>
      <c r="K83" s="246"/>
      <c r="L83" s="73">
        <f t="shared" si="13"/>
        <v>1917</v>
      </c>
      <c r="M83" s="74">
        <f t="shared" si="1"/>
        <v>21470</v>
      </c>
      <c r="N83" s="74">
        <f t="shared" si="2"/>
        <v>21010</v>
      </c>
      <c r="O83" s="74">
        <f t="shared" si="3"/>
        <v>20895</v>
      </c>
      <c r="P83" s="74">
        <f t="shared" si="4"/>
        <v>20550</v>
      </c>
      <c r="Q83" s="74">
        <f t="shared" si="5"/>
        <v>20320</v>
      </c>
      <c r="R83" s="74">
        <f t="shared" si="6"/>
        <v>19860</v>
      </c>
      <c r="S83" s="74">
        <f t="shared" si="7"/>
        <v>19515</v>
      </c>
      <c r="T83" s="74">
        <f t="shared" si="8"/>
        <v>19170</v>
      </c>
      <c r="U83" s="44"/>
      <c r="V83" s="44"/>
    </row>
    <row r="84" spans="1:22" ht="18" customHeight="1" x14ac:dyDescent="0.15">
      <c r="A84" s="57" t="s">
        <v>310</v>
      </c>
      <c r="B84" s="67" t="s">
        <v>6</v>
      </c>
      <c r="C84" s="68" t="s">
        <v>1</v>
      </c>
      <c r="D84" s="69">
        <v>4.5</v>
      </c>
      <c r="E84" s="70" t="s">
        <v>18</v>
      </c>
      <c r="F84" s="71">
        <v>4.5</v>
      </c>
      <c r="G84" s="77">
        <f t="shared" si="14"/>
        <v>9</v>
      </c>
      <c r="H84" s="73">
        <f t="shared" si="15"/>
        <v>1087</v>
      </c>
      <c r="I84" s="246"/>
      <c r="J84" s="73">
        <f t="shared" si="11"/>
        <v>747</v>
      </c>
      <c r="K84" s="246"/>
      <c r="L84" s="73">
        <f t="shared" si="13"/>
        <v>2021</v>
      </c>
      <c r="M84" s="74">
        <f t="shared" si="1"/>
        <v>22635</v>
      </c>
      <c r="N84" s="74">
        <f t="shared" si="2"/>
        <v>22150</v>
      </c>
      <c r="O84" s="74">
        <f t="shared" si="3"/>
        <v>22028</v>
      </c>
      <c r="P84" s="74">
        <f t="shared" si="4"/>
        <v>21665</v>
      </c>
      <c r="Q84" s="74">
        <f t="shared" si="5"/>
        <v>21422</v>
      </c>
      <c r="R84" s="74">
        <f t="shared" si="6"/>
        <v>20937</v>
      </c>
      <c r="S84" s="74">
        <f t="shared" si="7"/>
        <v>20573</v>
      </c>
      <c r="T84" s="74">
        <f t="shared" si="8"/>
        <v>20210</v>
      </c>
      <c r="U84" s="44"/>
      <c r="V84" s="44"/>
    </row>
    <row r="85" spans="1:22" ht="18" customHeight="1" x14ac:dyDescent="0.15">
      <c r="A85" s="57" t="s">
        <v>577</v>
      </c>
      <c r="B85" s="67" t="s">
        <v>6</v>
      </c>
      <c r="C85" s="68" t="s">
        <v>1</v>
      </c>
      <c r="D85" s="69">
        <v>5</v>
      </c>
      <c r="E85" s="70" t="s">
        <v>18</v>
      </c>
      <c r="F85" s="71">
        <v>0.5</v>
      </c>
      <c r="G85" s="77">
        <f t="shared" si="14"/>
        <v>5.5</v>
      </c>
      <c r="H85" s="73">
        <f>基本・単一!L13</f>
        <v>1170</v>
      </c>
      <c r="I85" s="246"/>
      <c r="J85" s="73">
        <f t="shared" si="11"/>
        <v>83</v>
      </c>
      <c r="K85" s="246"/>
      <c r="L85" s="73">
        <f t="shared" si="13"/>
        <v>1274</v>
      </c>
      <c r="M85" s="74">
        <f t="shared" si="1"/>
        <v>14268</v>
      </c>
      <c r="N85" s="74">
        <f t="shared" si="2"/>
        <v>13963</v>
      </c>
      <c r="O85" s="74">
        <f t="shared" si="3"/>
        <v>13886</v>
      </c>
      <c r="P85" s="74">
        <f t="shared" si="4"/>
        <v>13657</v>
      </c>
      <c r="Q85" s="74">
        <f t="shared" si="5"/>
        <v>13504</v>
      </c>
      <c r="R85" s="74">
        <f t="shared" si="6"/>
        <v>13198</v>
      </c>
      <c r="S85" s="74">
        <f t="shared" si="7"/>
        <v>12969</v>
      </c>
      <c r="T85" s="74">
        <f t="shared" si="8"/>
        <v>12740</v>
      </c>
      <c r="U85" s="44"/>
      <c r="V85" s="44"/>
    </row>
    <row r="86" spans="1:22" ht="18" customHeight="1" x14ac:dyDescent="0.15">
      <c r="A86" s="57" t="s">
        <v>578</v>
      </c>
      <c r="B86" s="67" t="s">
        <v>6</v>
      </c>
      <c r="C86" s="68" t="s">
        <v>1</v>
      </c>
      <c r="D86" s="69">
        <v>5</v>
      </c>
      <c r="E86" s="70" t="s">
        <v>18</v>
      </c>
      <c r="F86" s="71">
        <v>1</v>
      </c>
      <c r="G86" s="77">
        <f t="shared" si="14"/>
        <v>6</v>
      </c>
      <c r="H86" s="73">
        <f t="shared" ref="H86:H93" si="16">$H$85</f>
        <v>1170</v>
      </c>
      <c r="I86" s="246"/>
      <c r="J86" s="73">
        <f t="shared" si="11"/>
        <v>166</v>
      </c>
      <c r="K86" s="246"/>
      <c r="L86" s="73">
        <f t="shared" si="13"/>
        <v>1378</v>
      </c>
      <c r="M86" s="74">
        <f t="shared" si="1"/>
        <v>15433</v>
      </c>
      <c r="N86" s="74">
        <f t="shared" si="2"/>
        <v>15102</v>
      </c>
      <c r="O86" s="74">
        <f t="shared" si="3"/>
        <v>15020</v>
      </c>
      <c r="P86" s="74">
        <f t="shared" si="4"/>
        <v>14772</v>
      </c>
      <c r="Q86" s="74">
        <f t="shared" si="5"/>
        <v>14606</v>
      </c>
      <c r="R86" s="74">
        <f t="shared" si="6"/>
        <v>14276</v>
      </c>
      <c r="S86" s="74">
        <f t="shared" si="7"/>
        <v>14028</v>
      </c>
      <c r="T86" s="74">
        <f t="shared" si="8"/>
        <v>13780</v>
      </c>
      <c r="U86" s="44"/>
      <c r="V86" s="44"/>
    </row>
    <row r="87" spans="1:22" ht="18" customHeight="1" x14ac:dyDescent="0.15">
      <c r="A87" s="57" t="s">
        <v>579</v>
      </c>
      <c r="B87" s="67" t="s">
        <v>6</v>
      </c>
      <c r="C87" s="68" t="s">
        <v>1</v>
      </c>
      <c r="D87" s="69">
        <v>5</v>
      </c>
      <c r="E87" s="70" t="s">
        <v>18</v>
      </c>
      <c r="F87" s="71">
        <v>1.5</v>
      </c>
      <c r="G87" s="77">
        <f t="shared" si="14"/>
        <v>6.5</v>
      </c>
      <c r="H87" s="73">
        <f t="shared" si="16"/>
        <v>1170</v>
      </c>
      <c r="I87" s="246"/>
      <c r="J87" s="73">
        <f t="shared" si="11"/>
        <v>249</v>
      </c>
      <c r="K87" s="246"/>
      <c r="L87" s="73">
        <f t="shared" si="13"/>
        <v>1481</v>
      </c>
      <c r="M87" s="74">
        <f t="shared" si="1"/>
        <v>16587</v>
      </c>
      <c r="N87" s="74">
        <f t="shared" si="2"/>
        <v>16231</v>
      </c>
      <c r="O87" s="74">
        <f t="shared" si="3"/>
        <v>16142</v>
      </c>
      <c r="P87" s="74">
        <f t="shared" si="4"/>
        <v>15876</v>
      </c>
      <c r="Q87" s="74">
        <f t="shared" si="5"/>
        <v>15698</v>
      </c>
      <c r="R87" s="74">
        <f t="shared" si="6"/>
        <v>15343</v>
      </c>
      <c r="S87" s="74">
        <f t="shared" si="7"/>
        <v>15076</v>
      </c>
      <c r="T87" s="74">
        <f t="shared" si="8"/>
        <v>14810</v>
      </c>
      <c r="U87" s="44"/>
      <c r="V87" s="44"/>
    </row>
    <row r="88" spans="1:22" ht="18" customHeight="1" x14ac:dyDescent="0.15">
      <c r="A88" s="57" t="s">
        <v>580</v>
      </c>
      <c r="B88" s="67" t="s">
        <v>6</v>
      </c>
      <c r="C88" s="68" t="s">
        <v>1</v>
      </c>
      <c r="D88" s="69">
        <v>5</v>
      </c>
      <c r="E88" s="70" t="s">
        <v>18</v>
      </c>
      <c r="F88" s="71">
        <v>2</v>
      </c>
      <c r="G88" s="77">
        <f t="shared" si="14"/>
        <v>7</v>
      </c>
      <c r="H88" s="73">
        <f t="shared" si="16"/>
        <v>1170</v>
      </c>
      <c r="I88" s="246"/>
      <c r="J88" s="73">
        <f t="shared" si="11"/>
        <v>332</v>
      </c>
      <c r="K88" s="246"/>
      <c r="L88" s="73">
        <f t="shared" si="13"/>
        <v>1585</v>
      </c>
      <c r="M88" s="74">
        <f t="shared" si="1"/>
        <v>17752</v>
      </c>
      <c r="N88" s="74">
        <f t="shared" si="2"/>
        <v>17371</v>
      </c>
      <c r="O88" s="74">
        <f t="shared" si="3"/>
        <v>17276</v>
      </c>
      <c r="P88" s="74">
        <f t="shared" si="4"/>
        <v>16991</v>
      </c>
      <c r="Q88" s="74">
        <f t="shared" si="5"/>
        <v>16801</v>
      </c>
      <c r="R88" s="74">
        <f t="shared" si="6"/>
        <v>16420</v>
      </c>
      <c r="S88" s="74">
        <f t="shared" si="7"/>
        <v>16135</v>
      </c>
      <c r="T88" s="74">
        <f t="shared" si="8"/>
        <v>15850</v>
      </c>
      <c r="U88" s="44"/>
      <c r="V88" s="44"/>
    </row>
    <row r="89" spans="1:22" ht="18" customHeight="1" x14ac:dyDescent="0.15">
      <c r="A89" s="57" t="s">
        <v>581</v>
      </c>
      <c r="B89" s="67" t="s">
        <v>6</v>
      </c>
      <c r="C89" s="68" t="s">
        <v>1</v>
      </c>
      <c r="D89" s="69">
        <v>5</v>
      </c>
      <c r="E89" s="70" t="s">
        <v>18</v>
      </c>
      <c r="F89" s="71">
        <v>2.5</v>
      </c>
      <c r="G89" s="77">
        <f t="shared" si="14"/>
        <v>7.5</v>
      </c>
      <c r="H89" s="73">
        <f t="shared" si="16"/>
        <v>1170</v>
      </c>
      <c r="I89" s="246"/>
      <c r="J89" s="73">
        <f t="shared" si="11"/>
        <v>415</v>
      </c>
      <c r="K89" s="246"/>
      <c r="L89" s="73">
        <f t="shared" si="13"/>
        <v>1689</v>
      </c>
      <c r="M89" s="74">
        <f t="shared" si="1"/>
        <v>18916</v>
      </c>
      <c r="N89" s="74">
        <f t="shared" si="2"/>
        <v>18511</v>
      </c>
      <c r="O89" s="74">
        <f t="shared" si="3"/>
        <v>18410</v>
      </c>
      <c r="P89" s="74">
        <f t="shared" si="4"/>
        <v>18106</v>
      </c>
      <c r="Q89" s="74">
        <f t="shared" si="5"/>
        <v>17903</v>
      </c>
      <c r="R89" s="74">
        <f t="shared" si="6"/>
        <v>17498</v>
      </c>
      <c r="S89" s="74">
        <f t="shared" si="7"/>
        <v>17194</v>
      </c>
      <c r="T89" s="74">
        <f t="shared" si="8"/>
        <v>16890</v>
      </c>
      <c r="U89" s="44"/>
      <c r="V89" s="44"/>
    </row>
    <row r="90" spans="1:22" ht="18" customHeight="1" x14ac:dyDescent="0.15">
      <c r="A90" s="57" t="s">
        <v>582</v>
      </c>
      <c r="B90" s="67" t="s">
        <v>6</v>
      </c>
      <c r="C90" s="68" t="s">
        <v>1</v>
      </c>
      <c r="D90" s="69">
        <v>5</v>
      </c>
      <c r="E90" s="70" t="s">
        <v>18</v>
      </c>
      <c r="F90" s="71">
        <v>3</v>
      </c>
      <c r="G90" s="77">
        <f t="shared" si="14"/>
        <v>8</v>
      </c>
      <c r="H90" s="73">
        <f t="shared" si="16"/>
        <v>1170</v>
      </c>
      <c r="I90" s="246"/>
      <c r="J90" s="73">
        <f t="shared" si="11"/>
        <v>498</v>
      </c>
      <c r="K90" s="246"/>
      <c r="L90" s="73">
        <f t="shared" si="13"/>
        <v>1793</v>
      </c>
      <c r="M90" s="74">
        <f t="shared" si="1"/>
        <v>20081</v>
      </c>
      <c r="N90" s="74">
        <f t="shared" si="2"/>
        <v>19651</v>
      </c>
      <c r="O90" s="74">
        <f t="shared" si="3"/>
        <v>19543</v>
      </c>
      <c r="P90" s="74">
        <f t="shared" si="4"/>
        <v>19220</v>
      </c>
      <c r="Q90" s="74">
        <f t="shared" si="5"/>
        <v>19005</v>
      </c>
      <c r="R90" s="74">
        <f t="shared" si="6"/>
        <v>18575</v>
      </c>
      <c r="S90" s="74">
        <f t="shared" si="7"/>
        <v>18252</v>
      </c>
      <c r="T90" s="74">
        <f t="shared" si="8"/>
        <v>17930</v>
      </c>
      <c r="U90" s="44"/>
      <c r="V90" s="44"/>
    </row>
    <row r="91" spans="1:22" ht="18" customHeight="1" x14ac:dyDescent="0.15">
      <c r="A91" s="57" t="s">
        <v>583</v>
      </c>
      <c r="B91" s="67" t="s">
        <v>6</v>
      </c>
      <c r="C91" s="68" t="s">
        <v>1</v>
      </c>
      <c r="D91" s="69">
        <v>5</v>
      </c>
      <c r="E91" s="70" t="s">
        <v>18</v>
      </c>
      <c r="F91" s="71">
        <v>3.5</v>
      </c>
      <c r="G91" s="77">
        <f t="shared" si="14"/>
        <v>8.5</v>
      </c>
      <c r="H91" s="73">
        <f t="shared" si="16"/>
        <v>1170</v>
      </c>
      <c r="I91" s="246"/>
      <c r="J91" s="73">
        <f t="shared" si="11"/>
        <v>581</v>
      </c>
      <c r="K91" s="246"/>
      <c r="L91" s="73">
        <f t="shared" si="13"/>
        <v>1896</v>
      </c>
      <c r="M91" s="74">
        <f t="shared" si="1"/>
        <v>21235</v>
      </c>
      <c r="N91" s="74">
        <f t="shared" si="2"/>
        <v>20780</v>
      </c>
      <c r="O91" s="74">
        <f t="shared" si="3"/>
        <v>20666</v>
      </c>
      <c r="P91" s="74">
        <f t="shared" si="4"/>
        <v>20325</v>
      </c>
      <c r="Q91" s="74">
        <f t="shared" si="5"/>
        <v>20097</v>
      </c>
      <c r="R91" s="74">
        <f t="shared" si="6"/>
        <v>19642</v>
      </c>
      <c r="S91" s="74">
        <f t="shared" si="7"/>
        <v>19301</v>
      </c>
      <c r="T91" s="74">
        <f t="shared" si="8"/>
        <v>18960</v>
      </c>
      <c r="U91" s="44"/>
      <c r="V91" s="44"/>
    </row>
    <row r="92" spans="1:22" ht="18" customHeight="1" x14ac:dyDescent="0.15">
      <c r="A92" s="57" t="s">
        <v>584</v>
      </c>
      <c r="B92" s="67" t="s">
        <v>6</v>
      </c>
      <c r="C92" s="68" t="s">
        <v>1</v>
      </c>
      <c r="D92" s="69">
        <v>5</v>
      </c>
      <c r="E92" s="70" t="s">
        <v>18</v>
      </c>
      <c r="F92" s="71">
        <v>4</v>
      </c>
      <c r="G92" s="77">
        <f t="shared" si="14"/>
        <v>9</v>
      </c>
      <c r="H92" s="73">
        <f t="shared" si="16"/>
        <v>1170</v>
      </c>
      <c r="I92" s="246"/>
      <c r="J92" s="73">
        <f t="shared" si="11"/>
        <v>664</v>
      </c>
      <c r="K92" s="246"/>
      <c r="L92" s="73">
        <f t="shared" si="13"/>
        <v>2000</v>
      </c>
      <c r="M92" s="74">
        <f t="shared" si="1"/>
        <v>22400</v>
      </c>
      <c r="N92" s="74">
        <f t="shared" si="2"/>
        <v>21920</v>
      </c>
      <c r="O92" s="74">
        <f t="shared" si="3"/>
        <v>21800</v>
      </c>
      <c r="P92" s="74">
        <f t="shared" si="4"/>
        <v>21440</v>
      </c>
      <c r="Q92" s="74">
        <f t="shared" si="5"/>
        <v>21200</v>
      </c>
      <c r="R92" s="74">
        <f t="shared" si="6"/>
        <v>20720</v>
      </c>
      <c r="S92" s="74">
        <f t="shared" si="7"/>
        <v>20360</v>
      </c>
      <c r="T92" s="74">
        <f t="shared" si="8"/>
        <v>20000</v>
      </c>
      <c r="U92" s="44"/>
      <c r="V92" s="44"/>
    </row>
    <row r="93" spans="1:22" ht="18" customHeight="1" x14ac:dyDescent="0.15">
      <c r="A93" s="57" t="s">
        <v>585</v>
      </c>
      <c r="B93" s="67" t="s">
        <v>6</v>
      </c>
      <c r="C93" s="68" t="s">
        <v>1</v>
      </c>
      <c r="D93" s="69">
        <v>5</v>
      </c>
      <c r="E93" s="70" t="s">
        <v>18</v>
      </c>
      <c r="F93" s="71">
        <v>4.5</v>
      </c>
      <c r="G93" s="77">
        <f t="shared" si="14"/>
        <v>9.5</v>
      </c>
      <c r="H93" s="73">
        <f t="shared" si="16"/>
        <v>1170</v>
      </c>
      <c r="I93" s="246"/>
      <c r="J93" s="73">
        <f t="shared" si="11"/>
        <v>747</v>
      </c>
      <c r="K93" s="246"/>
      <c r="L93" s="73">
        <f t="shared" si="13"/>
        <v>2104</v>
      </c>
      <c r="M93" s="74">
        <f t="shared" si="1"/>
        <v>23564</v>
      </c>
      <c r="N93" s="74">
        <f t="shared" si="2"/>
        <v>23059</v>
      </c>
      <c r="O93" s="74">
        <f t="shared" si="3"/>
        <v>22933</v>
      </c>
      <c r="P93" s="74">
        <f t="shared" si="4"/>
        <v>22554</v>
      </c>
      <c r="Q93" s="74">
        <f t="shared" si="5"/>
        <v>22302</v>
      </c>
      <c r="R93" s="74">
        <f t="shared" si="6"/>
        <v>21797</v>
      </c>
      <c r="S93" s="74">
        <f t="shared" si="7"/>
        <v>21418</v>
      </c>
      <c r="T93" s="74">
        <f t="shared" si="8"/>
        <v>21040</v>
      </c>
      <c r="U93" s="44"/>
      <c r="V93" s="44"/>
    </row>
    <row r="94" spans="1:22" ht="18" customHeight="1" x14ac:dyDescent="0.15">
      <c r="A94" s="57" t="s">
        <v>321</v>
      </c>
      <c r="B94" s="67" t="s">
        <v>6</v>
      </c>
      <c r="C94" s="68" t="s">
        <v>1</v>
      </c>
      <c r="D94" s="69">
        <v>5.5</v>
      </c>
      <c r="E94" s="70" t="s">
        <v>18</v>
      </c>
      <c r="F94" s="71">
        <v>0.5</v>
      </c>
      <c r="G94" s="77">
        <f t="shared" si="14"/>
        <v>6</v>
      </c>
      <c r="H94" s="73">
        <f>基本・単一!L14</f>
        <v>1253</v>
      </c>
      <c r="I94" s="246"/>
      <c r="J94" s="73">
        <f t="shared" si="11"/>
        <v>83</v>
      </c>
      <c r="K94" s="246"/>
      <c r="L94" s="73">
        <f t="shared" si="13"/>
        <v>1357</v>
      </c>
      <c r="M94" s="74">
        <f t="shared" si="1"/>
        <v>15198</v>
      </c>
      <c r="N94" s="74">
        <f t="shared" si="2"/>
        <v>14872</v>
      </c>
      <c r="O94" s="74">
        <f t="shared" si="3"/>
        <v>14791</v>
      </c>
      <c r="P94" s="74">
        <f t="shared" si="4"/>
        <v>14547</v>
      </c>
      <c r="Q94" s="74">
        <f t="shared" si="5"/>
        <v>14384</v>
      </c>
      <c r="R94" s="74">
        <f t="shared" si="6"/>
        <v>14058</v>
      </c>
      <c r="S94" s="74">
        <f t="shared" si="7"/>
        <v>13814</v>
      </c>
      <c r="T94" s="74">
        <f t="shared" si="8"/>
        <v>13570</v>
      </c>
      <c r="U94" s="44"/>
      <c r="V94" s="44"/>
    </row>
    <row r="95" spans="1:22" ht="18" customHeight="1" x14ac:dyDescent="0.15">
      <c r="A95" s="57" t="s">
        <v>323</v>
      </c>
      <c r="B95" s="67" t="s">
        <v>6</v>
      </c>
      <c r="C95" s="68" t="s">
        <v>1</v>
      </c>
      <c r="D95" s="69">
        <v>5.5</v>
      </c>
      <c r="E95" s="70" t="s">
        <v>18</v>
      </c>
      <c r="F95" s="71">
        <v>1</v>
      </c>
      <c r="G95" s="77">
        <f t="shared" si="14"/>
        <v>6.5</v>
      </c>
      <c r="H95" s="73">
        <f t="shared" ref="H95:H102" si="17">$H$94</f>
        <v>1253</v>
      </c>
      <c r="I95" s="246"/>
      <c r="J95" s="73">
        <f t="shared" si="11"/>
        <v>166</v>
      </c>
      <c r="K95" s="246"/>
      <c r="L95" s="73">
        <f t="shared" si="13"/>
        <v>1461</v>
      </c>
      <c r="M95" s="74">
        <f t="shared" si="1"/>
        <v>16363</v>
      </c>
      <c r="N95" s="74">
        <f t="shared" si="2"/>
        <v>16012</v>
      </c>
      <c r="O95" s="74">
        <f t="shared" si="3"/>
        <v>15924</v>
      </c>
      <c r="P95" s="74">
        <f t="shared" si="4"/>
        <v>15661</v>
      </c>
      <c r="Q95" s="74">
        <f t="shared" si="5"/>
        <v>15486</v>
      </c>
      <c r="R95" s="74">
        <f t="shared" si="6"/>
        <v>15135</v>
      </c>
      <c r="S95" s="74">
        <f t="shared" si="7"/>
        <v>14872</v>
      </c>
      <c r="T95" s="74">
        <f t="shared" si="8"/>
        <v>14610</v>
      </c>
      <c r="U95" s="44"/>
      <c r="V95" s="44"/>
    </row>
    <row r="96" spans="1:22" ht="18" customHeight="1" x14ac:dyDescent="0.15">
      <c r="A96" s="57" t="s">
        <v>325</v>
      </c>
      <c r="B96" s="67" t="s">
        <v>6</v>
      </c>
      <c r="C96" s="68" t="s">
        <v>1</v>
      </c>
      <c r="D96" s="69">
        <v>5.5</v>
      </c>
      <c r="E96" s="70" t="s">
        <v>18</v>
      </c>
      <c r="F96" s="71">
        <v>1.5</v>
      </c>
      <c r="G96" s="77">
        <f t="shared" si="14"/>
        <v>7</v>
      </c>
      <c r="H96" s="73">
        <f t="shared" si="17"/>
        <v>1253</v>
      </c>
      <c r="I96" s="246"/>
      <c r="J96" s="73">
        <f t="shared" si="11"/>
        <v>249</v>
      </c>
      <c r="K96" s="246"/>
      <c r="L96" s="73">
        <f t="shared" si="13"/>
        <v>1564</v>
      </c>
      <c r="M96" s="74">
        <f t="shared" si="1"/>
        <v>17516</v>
      </c>
      <c r="N96" s="74">
        <f t="shared" si="2"/>
        <v>17141</v>
      </c>
      <c r="O96" s="74">
        <f t="shared" si="3"/>
        <v>17047</v>
      </c>
      <c r="P96" s="74">
        <f t="shared" si="4"/>
        <v>16766</v>
      </c>
      <c r="Q96" s="74">
        <f t="shared" si="5"/>
        <v>16578</v>
      </c>
      <c r="R96" s="74">
        <f t="shared" si="6"/>
        <v>16203</v>
      </c>
      <c r="S96" s="74">
        <f t="shared" si="7"/>
        <v>15921</v>
      </c>
      <c r="T96" s="74">
        <f t="shared" si="8"/>
        <v>15640</v>
      </c>
      <c r="U96" s="44"/>
      <c r="V96" s="44"/>
    </row>
    <row r="97" spans="1:22" ht="18" customHeight="1" x14ac:dyDescent="0.15">
      <c r="A97" s="57" t="s">
        <v>327</v>
      </c>
      <c r="B97" s="67" t="s">
        <v>6</v>
      </c>
      <c r="C97" s="68" t="s">
        <v>1</v>
      </c>
      <c r="D97" s="69">
        <v>5.5</v>
      </c>
      <c r="E97" s="70" t="s">
        <v>18</v>
      </c>
      <c r="F97" s="71">
        <v>2</v>
      </c>
      <c r="G97" s="77">
        <f t="shared" si="14"/>
        <v>7.5</v>
      </c>
      <c r="H97" s="73">
        <f t="shared" si="17"/>
        <v>1253</v>
      </c>
      <c r="I97" s="246"/>
      <c r="J97" s="73">
        <f t="shared" si="11"/>
        <v>332</v>
      </c>
      <c r="K97" s="246"/>
      <c r="L97" s="73">
        <f t="shared" si="13"/>
        <v>1668</v>
      </c>
      <c r="M97" s="74">
        <f t="shared" si="1"/>
        <v>18681</v>
      </c>
      <c r="N97" s="74">
        <f t="shared" si="2"/>
        <v>18281</v>
      </c>
      <c r="O97" s="74">
        <f t="shared" si="3"/>
        <v>18181</v>
      </c>
      <c r="P97" s="74">
        <f t="shared" si="4"/>
        <v>17880</v>
      </c>
      <c r="Q97" s="74">
        <f t="shared" si="5"/>
        <v>17680</v>
      </c>
      <c r="R97" s="74">
        <f t="shared" si="6"/>
        <v>17280</v>
      </c>
      <c r="S97" s="74">
        <f t="shared" si="7"/>
        <v>16980</v>
      </c>
      <c r="T97" s="74">
        <f t="shared" si="8"/>
        <v>16680</v>
      </c>
      <c r="U97" s="44"/>
      <c r="V97" s="44"/>
    </row>
    <row r="98" spans="1:22" ht="18" customHeight="1" x14ac:dyDescent="0.15">
      <c r="A98" s="57" t="s">
        <v>329</v>
      </c>
      <c r="B98" s="67" t="s">
        <v>6</v>
      </c>
      <c r="C98" s="68" t="s">
        <v>1</v>
      </c>
      <c r="D98" s="69">
        <v>5.5</v>
      </c>
      <c r="E98" s="70" t="s">
        <v>18</v>
      </c>
      <c r="F98" s="71">
        <v>2.5</v>
      </c>
      <c r="G98" s="77">
        <f t="shared" si="14"/>
        <v>8</v>
      </c>
      <c r="H98" s="73">
        <f t="shared" si="17"/>
        <v>1253</v>
      </c>
      <c r="I98" s="246"/>
      <c r="J98" s="73">
        <f t="shared" si="11"/>
        <v>415</v>
      </c>
      <c r="K98" s="246"/>
      <c r="L98" s="73">
        <f t="shared" si="13"/>
        <v>1772</v>
      </c>
      <c r="M98" s="74">
        <f t="shared" si="1"/>
        <v>19846</v>
      </c>
      <c r="N98" s="74">
        <f t="shared" si="2"/>
        <v>19421</v>
      </c>
      <c r="O98" s="74">
        <f t="shared" si="3"/>
        <v>19314</v>
      </c>
      <c r="P98" s="74">
        <f t="shared" si="4"/>
        <v>18995</v>
      </c>
      <c r="Q98" s="74">
        <f t="shared" si="5"/>
        <v>18783</v>
      </c>
      <c r="R98" s="74">
        <f t="shared" si="6"/>
        <v>18357</v>
      </c>
      <c r="S98" s="74">
        <f t="shared" si="7"/>
        <v>18038</v>
      </c>
      <c r="T98" s="74">
        <f t="shared" si="8"/>
        <v>17720</v>
      </c>
      <c r="U98" s="44"/>
      <c r="V98" s="44"/>
    </row>
    <row r="99" spans="1:22" ht="18" customHeight="1" x14ac:dyDescent="0.15">
      <c r="A99" s="57" t="s">
        <v>331</v>
      </c>
      <c r="B99" s="67" t="s">
        <v>6</v>
      </c>
      <c r="C99" s="68" t="s">
        <v>1</v>
      </c>
      <c r="D99" s="69">
        <v>5.5</v>
      </c>
      <c r="E99" s="70" t="s">
        <v>18</v>
      </c>
      <c r="F99" s="71">
        <v>3</v>
      </c>
      <c r="G99" s="77">
        <f t="shared" si="14"/>
        <v>8.5</v>
      </c>
      <c r="H99" s="73">
        <f t="shared" si="17"/>
        <v>1253</v>
      </c>
      <c r="I99" s="246"/>
      <c r="J99" s="73">
        <f t="shared" si="11"/>
        <v>498</v>
      </c>
      <c r="K99" s="246"/>
      <c r="L99" s="73">
        <f t="shared" si="13"/>
        <v>1876</v>
      </c>
      <c r="M99" s="74">
        <f t="shared" si="1"/>
        <v>21011</v>
      </c>
      <c r="N99" s="74">
        <f t="shared" si="2"/>
        <v>20560</v>
      </c>
      <c r="O99" s="74">
        <f t="shared" si="3"/>
        <v>20448</v>
      </c>
      <c r="P99" s="74">
        <f t="shared" si="4"/>
        <v>20110</v>
      </c>
      <c r="Q99" s="74">
        <f t="shared" si="5"/>
        <v>19885</v>
      </c>
      <c r="R99" s="74">
        <f t="shared" si="6"/>
        <v>19435</v>
      </c>
      <c r="S99" s="74">
        <f t="shared" si="7"/>
        <v>19097</v>
      </c>
      <c r="T99" s="74">
        <f t="shared" si="8"/>
        <v>18760</v>
      </c>
      <c r="U99" s="44"/>
      <c r="V99" s="44"/>
    </row>
    <row r="100" spans="1:22" ht="18" customHeight="1" x14ac:dyDescent="0.15">
      <c r="A100" s="57" t="s">
        <v>333</v>
      </c>
      <c r="B100" s="67" t="s">
        <v>6</v>
      </c>
      <c r="C100" s="68" t="s">
        <v>1</v>
      </c>
      <c r="D100" s="69">
        <v>5.5</v>
      </c>
      <c r="E100" s="70" t="s">
        <v>18</v>
      </c>
      <c r="F100" s="71">
        <v>3.5</v>
      </c>
      <c r="G100" s="77">
        <f t="shared" si="14"/>
        <v>9</v>
      </c>
      <c r="H100" s="73">
        <f t="shared" si="17"/>
        <v>1253</v>
      </c>
      <c r="I100" s="246"/>
      <c r="J100" s="73">
        <f t="shared" si="11"/>
        <v>581</v>
      </c>
      <c r="K100" s="246"/>
      <c r="L100" s="73">
        <f t="shared" ref="L100:L131" si="18">ROUND(H100*(1+$I$4),0)+ROUND(J100*(1+$K$4),0)</f>
        <v>1979</v>
      </c>
      <c r="M100" s="74">
        <f t="shared" si="1"/>
        <v>22164</v>
      </c>
      <c r="N100" s="74">
        <f t="shared" si="2"/>
        <v>21689</v>
      </c>
      <c r="O100" s="74">
        <f t="shared" si="3"/>
        <v>21571</v>
      </c>
      <c r="P100" s="74">
        <f t="shared" si="4"/>
        <v>21214</v>
      </c>
      <c r="Q100" s="74">
        <f t="shared" si="5"/>
        <v>20977</v>
      </c>
      <c r="R100" s="74">
        <f t="shared" si="6"/>
        <v>20502</v>
      </c>
      <c r="S100" s="74">
        <f t="shared" si="7"/>
        <v>20146</v>
      </c>
      <c r="T100" s="74">
        <f t="shared" si="8"/>
        <v>19790</v>
      </c>
      <c r="U100" s="44"/>
      <c r="V100" s="44"/>
    </row>
    <row r="101" spans="1:22" ht="18" customHeight="1" x14ac:dyDescent="0.15">
      <c r="A101" s="57" t="s">
        <v>335</v>
      </c>
      <c r="B101" s="67" t="s">
        <v>6</v>
      </c>
      <c r="C101" s="68" t="s">
        <v>1</v>
      </c>
      <c r="D101" s="69">
        <v>5.5</v>
      </c>
      <c r="E101" s="70" t="s">
        <v>18</v>
      </c>
      <c r="F101" s="71">
        <v>4</v>
      </c>
      <c r="G101" s="77">
        <f t="shared" si="14"/>
        <v>9.5</v>
      </c>
      <c r="H101" s="73">
        <f t="shared" si="17"/>
        <v>1253</v>
      </c>
      <c r="I101" s="246"/>
      <c r="J101" s="73">
        <f t="shared" si="11"/>
        <v>664</v>
      </c>
      <c r="K101" s="246"/>
      <c r="L101" s="73">
        <f t="shared" si="18"/>
        <v>2083</v>
      </c>
      <c r="M101" s="74">
        <f t="shared" si="1"/>
        <v>23329</v>
      </c>
      <c r="N101" s="74">
        <f t="shared" si="2"/>
        <v>22829</v>
      </c>
      <c r="O101" s="74">
        <f t="shared" si="3"/>
        <v>22704</v>
      </c>
      <c r="P101" s="74">
        <f t="shared" si="4"/>
        <v>22329</v>
      </c>
      <c r="Q101" s="74">
        <f t="shared" si="5"/>
        <v>22079</v>
      </c>
      <c r="R101" s="74">
        <f t="shared" si="6"/>
        <v>21579</v>
      </c>
      <c r="S101" s="74">
        <f t="shared" si="7"/>
        <v>21204</v>
      </c>
      <c r="T101" s="74">
        <f t="shared" si="8"/>
        <v>20830</v>
      </c>
      <c r="U101" s="44"/>
      <c r="V101" s="44"/>
    </row>
    <row r="102" spans="1:22" ht="18" customHeight="1" x14ac:dyDescent="0.15">
      <c r="A102" s="57" t="s">
        <v>337</v>
      </c>
      <c r="B102" s="67" t="s">
        <v>6</v>
      </c>
      <c r="C102" s="68" t="s">
        <v>1</v>
      </c>
      <c r="D102" s="69">
        <v>5.5</v>
      </c>
      <c r="E102" s="70" t="s">
        <v>18</v>
      </c>
      <c r="F102" s="71">
        <v>4.5</v>
      </c>
      <c r="G102" s="77">
        <f t="shared" si="14"/>
        <v>10</v>
      </c>
      <c r="H102" s="73">
        <f t="shared" si="17"/>
        <v>1253</v>
      </c>
      <c r="I102" s="246"/>
      <c r="J102" s="73">
        <f t="shared" si="11"/>
        <v>747</v>
      </c>
      <c r="K102" s="246"/>
      <c r="L102" s="73">
        <f t="shared" si="18"/>
        <v>2187</v>
      </c>
      <c r="M102" s="74">
        <f t="shared" si="1"/>
        <v>24494</v>
      </c>
      <c r="N102" s="74">
        <f t="shared" si="2"/>
        <v>23969</v>
      </c>
      <c r="O102" s="74">
        <f t="shared" si="3"/>
        <v>23838</v>
      </c>
      <c r="P102" s="74">
        <f t="shared" si="4"/>
        <v>23444</v>
      </c>
      <c r="Q102" s="74">
        <f t="shared" si="5"/>
        <v>23182</v>
      </c>
      <c r="R102" s="74">
        <f t="shared" si="6"/>
        <v>22657</v>
      </c>
      <c r="S102" s="74">
        <f t="shared" si="7"/>
        <v>22263</v>
      </c>
      <c r="T102" s="74">
        <f t="shared" si="8"/>
        <v>21870</v>
      </c>
      <c r="U102" s="44"/>
      <c r="V102" s="44"/>
    </row>
    <row r="103" spans="1:22" ht="18" customHeight="1" x14ac:dyDescent="0.15">
      <c r="A103" s="57" t="s">
        <v>586</v>
      </c>
      <c r="B103" s="67" t="s">
        <v>6</v>
      </c>
      <c r="C103" s="68" t="s">
        <v>1</v>
      </c>
      <c r="D103" s="69">
        <v>6</v>
      </c>
      <c r="E103" s="70" t="s">
        <v>18</v>
      </c>
      <c r="F103" s="71">
        <v>0.5</v>
      </c>
      <c r="G103" s="77">
        <f t="shared" si="14"/>
        <v>6.5</v>
      </c>
      <c r="H103" s="73">
        <f>基本・単一!L15</f>
        <v>1336</v>
      </c>
      <c r="I103" s="246"/>
      <c r="J103" s="73">
        <f t="shared" si="11"/>
        <v>83</v>
      </c>
      <c r="K103" s="246"/>
      <c r="L103" s="73">
        <f t="shared" si="18"/>
        <v>1440</v>
      </c>
      <c r="M103" s="74">
        <f t="shared" si="1"/>
        <v>16128</v>
      </c>
      <c r="N103" s="74">
        <f t="shared" si="2"/>
        <v>15782</v>
      </c>
      <c r="O103" s="74">
        <f t="shared" si="3"/>
        <v>15696</v>
      </c>
      <c r="P103" s="74">
        <f t="shared" si="4"/>
        <v>15436</v>
      </c>
      <c r="Q103" s="74">
        <f t="shared" si="5"/>
        <v>15264</v>
      </c>
      <c r="R103" s="74">
        <f t="shared" si="6"/>
        <v>14918</v>
      </c>
      <c r="S103" s="74">
        <f t="shared" si="7"/>
        <v>14659</v>
      </c>
      <c r="T103" s="74">
        <f t="shared" si="8"/>
        <v>14400</v>
      </c>
      <c r="U103" s="44"/>
      <c r="V103" s="44"/>
    </row>
    <row r="104" spans="1:22" ht="18" customHeight="1" x14ac:dyDescent="0.15">
      <c r="A104" s="57" t="s">
        <v>587</v>
      </c>
      <c r="B104" s="67" t="s">
        <v>6</v>
      </c>
      <c r="C104" s="68" t="s">
        <v>1</v>
      </c>
      <c r="D104" s="69">
        <v>6</v>
      </c>
      <c r="E104" s="70" t="s">
        <v>18</v>
      </c>
      <c r="F104" s="71">
        <v>1</v>
      </c>
      <c r="G104" s="77">
        <f t="shared" si="14"/>
        <v>7</v>
      </c>
      <c r="H104" s="73">
        <f t="shared" ref="H104:H111" si="19">$H$103</f>
        <v>1336</v>
      </c>
      <c r="I104" s="246"/>
      <c r="J104" s="73">
        <f t="shared" si="11"/>
        <v>166</v>
      </c>
      <c r="K104" s="246"/>
      <c r="L104" s="73">
        <f t="shared" si="18"/>
        <v>1544</v>
      </c>
      <c r="M104" s="74">
        <f t="shared" si="1"/>
        <v>17292</v>
      </c>
      <c r="N104" s="74">
        <f t="shared" si="2"/>
        <v>16922</v>
      </c>
      <c r="O104" s="74">
        <f t="shared" si="3"/>
        <v>16829</v>
      </c>
      <c r="P104" s="74">
        <f t="shared" si="4"/>
        <v>16551</v>
      </c>
      <c r="Q104" s="74">
        <f t="shared" si="5"/>
        <v>16366</v>
      </c>
      <c r="R104" s="74">
        <f t="shared" si="6"/>
        <v>15995</v>
      </c>
      <c r="S104" s="74">
        <f t="shared" si="7"/>
        <v>15717</v>
      </c>
      <c r="T104" s="74">
        <f t="shared" si="8"/>
        <v>15440</v>
      </c>
      <c r="U104" s="44"/>
      <c r="V104" s="44"/>
    </row>
    <row r="105" spans="1:22" ht="18" customHeight="1" x14ac:dyDescent="0.15">
      <c r="A105" s="57" t="s">
        <v>588</v>
      </c>
      <c r="B105" s="67" t="s">
        <v>6</v>
      </c>
      <c r="C105" s="68" t="s">
        <v>1</v>
      </c>
      <c r="D105" s="69">
        <v>6</v>
      </c>
      <c r="E105" s="70" t="s">
        <v>18</v>
      </c>
      <c r="F105" s="71">
        <v>1.5</v>
      </c>
      <c r="G105" s="77">
        <f t="shared" si="14"/>
        <v>7.5</v>
      </c>
      <c r="H105" s="73">
        <f t="shared" si="19"/>
        <v>1336</v>
      </c>
      <c r="I105" s="246"/>
      <c r="J105" s="73">
        <f t="shared" si="11"/>
        <v>249</v>
      </c>
      <c r="K105" s="246"/>
      <c r="L105" s="73">
        <f t="shared" si="18"/>
        <v>1647</v>
      </c>
      <c r="M105" s="74">
        <f t="shared" si="1"/>
        <v>18446</v>
      </c>
      <c r="N105" s="74">
        <f t="shared" si="2"/>
        <v>18051</v>
      </c>
      <c r="O105" s="74">
        <f t="shared" si="3"/>
        <v>17952</v>
      </c>
      <c r="P105" s="74">
        <f t="shared" si="4"/>
        <v>17655</v>
      </c>
      <c r="Q105" s="74">
        <f t="shared" si="5"/>
        <v>17458</v>
      </c>
      <c r="R105" s="74">
        <f t="shared" si="6"/>
        <v>17062</v>
      </c>
      <c r="S105" s="74">
        <f t="shared" si="7"/>
        <v>16766</v>
      </c>
      <c r="T105" s="74">
        <f t="shared" si="8"/>
        <v>16470</v>
      </c>
      <c r="U105" s="44"/>
      <c r="V105" s="44"/>
    </row>
    <row r="106" spans="1:22" ht="18" customHeight="1" x14ac:dyDescent="0.15">
      <c r="A106" s="57" t="s">
        <v>589</v>
      </c>
      <c r="B106" s="67" t="s">
        <v>6</v>
      </c>
      <c r="C106" s="68" t="s">
        <v>1</v>
      </c>
      <c r="D106" s="69">
        <v>6</v>
      </c>
      <c r="E106" s="70" t="s">
        <v>18</v>
      </c>
      <c r="F106" s="71">
        <v>2</v>
      </c>
      <c r="G106" s="77">
        <f t="shared" si="14"/>
        <v>8</v>
      </c>
      <c r="H106" s="73">
        <f t="shared" si="19"/>
        <v>1336</v>
      </c>
      <c r="I106" s="246"/>
      <c r="J106" s="73">
        <f t="shared" si="11"/>
        <v>332</v>
      </c>
      <c r="K106" s="246"/>
      <c r="L106" s="73">
        <f t="shared" si="18"/>
        <v>1751</v>
      </c>
      <c r="M106" s="74">
        <f t="shared" si="1"/>
        <v>19611</v>
      </c>
      <c r="N106" s="74">
        <f t="shared" si="2"/>
        <v>19190</v>
      </c>
      <c r="O106" s="74">
        <f t="shared" si="3"/>
        <v>19085</v>
      </c>
      <c r="P106" s="74">
        <f t="shared" si="4"/>
        <v>18770</v>
      </c>
      <c r="Q106" s="74">
        <f t="shared" si="5"/>
        <v>18560</v>
      </c>
      <c r="R106" s="74">
        <f t="shared" si="6"/>
        <v>18140</v>
      </c>
      <c r="S106" s="74">
        <f t="shared" si="7"/>
        <v>17825</v>
      </c>
      <c r="T106" s="74">
        <f t="shared" si="8"/>
        <v>17510</v>
      </c>
      <c r="U106" s="44"/>
      <c r="V106" s="44"/>
    </row>
    <row r="107" spans="1:22" ht="18" customHeight="1" x14ac:dyDescent="0.15">
      <c r="A107" s="57" t="s">
        <v>590</v>
      </c>
      <c r="B107" s="67" t="s">
        <v>6</v>
      </c>
      <c r="C107" s="68" t="s">
        <v>1</v>
      </c>
      <c r="D107" s="69">
        <v>6</v>
      </c>
      <c r="E107" s="70" t="s">
        <v>18</v>
      </c>
      <c r="F107" s="71">
        <v>2.5</v>
      </c>
      <c r="G107" s="77">
        <f t="shared" si="14"/>
        <v>8.5</v>
      </c>
      <c r="H107" s="73">
        <f t="shared" si="19"/>
        <v>1336</v>
      </c>
      <c r="I107" s="246"/>
      <c r="J107" s="73">
        <f t="shared" si="11"/>
        <v>415</v>
      </c>
      <c r="K107" s="246"/>
      <c r="L107" s="73">
        <f t="shared" si="18"/>
        <v>1855</v>
      </c>
      <c r="M107" s="74">
        <f t="shared" si="1"/>
        <v>20776</v>
      </c>
      <c r="N107" s="74">
        <f t="shared" si="2"/>
        <v>20330</v>
      </c>
      <c r="O107" s="74">
        <f t="shared" si="3"/>
        <v>20219</v>
      </c>
      <c r="P107" s="74">
        <f t="shared" si="4"/>
        <v>19885</v>
      </c>
      <c r="Q107" s="74">
        <f t="shared" si="5"/>
        <v>19663</v>
      </c>
      <c r="R107" s="74">
        <f t="shared" si="6"/>
        <v>19217</v>
      </c>
      <c r="S107" s="74">
        <f t="shared" si="7"/>
        <v>18883</v>
      </c>
      <c r="T107" s="74">
        <f t="shared" si="8"/>
        <v>18550</v>
      </c>
      <c r="U107" s="44"/>
      <c r="V107" s="44"/>
    </row>
    <row r="108" spans="1:22" ht="18" customHeight="1" x14ac:dyDescent="0.15">
      <c r="A108" s="57" t="s">
        <v>591</v>
      </c>
      <c r="B108" s="67" t="s">
        <v>6</v>
      </c>
      <c r="C108" s="68" t="s">
        <v>1</v>
      </c>
      <c r="D108" s="69">
        <v>6</v>
      </c>
      <c r="E108" s="70" t="s">
        <v>18</v>
      </c>
      <c r="F108" s="71">
        <v>3</v>
      </c>
      <c r="G108" s="77">
        <f t="shared" si="14"/>
        <v>9</v>
      </c>
      <c r="H108" s="73">
        <f t="shared" si="19"/>
        <v>1336</v>
      </c>
      <c r="I108" s="246"/>
      <c r="J108" s="73">
        <f t="shared" si="11"/>
        <v>498</v>
      </c>
      <c r="K108" s="246"/>
      <c r="L108" s="73">
        <f t="shared" si="18"/>
        <v>1959</v>
      </c>
      <c r="M108" s="74">
        <f t="shared" si="1"/>
        <v>21940</v>
      </c>
      <c r="N108" s="74">
        <f t="shared" si="2"/>
        <v>21470</v>
      </c>
      <c r="O108" s="74">
        <f t="shared" si="3"/>
        <v>21353</v>
      </c>
      <c r="P108" s="74">
        <f t="shared" si="4"/>
        <v>21000</v>
      </c>
      <c r="Q108" s="74">
        <f t="shared" si="5"/>
        <v>20765</v>
      </c>
      <c r="R108" s="74">
        <f t="shared" si="6"/>
        <v>20295</v>
      </c>
      <c r="S108" s="74">
        <f t="shared" si="7"/>
        <v>19942</v>
      </c>
      <c r="T108" s="74">
        <f t="shared" si="8"/>
        <v>19590</v>
      </c>
      <c r="U108" s="44"/>
      <c r="V108" s="44"/>
    </row>
    <row r="109" spans="1:22" ht="18" customHeight="1" x14ac:dyDescent="0.15">
      <c r="A109" s="57" t="s">
        <v>592</v>
      </c>
      <c r="B109" s="67" t="s">
        <v>6</v>
      </c>
      <c r="C109" s="68" t="s">
        <v>1</v>
      </c>
      <c r="D109" s="69">
        <v>6</v>
      </c>
      <c r="E109" s="70" t="s">
        <v>18</v>
      </c>
      <c r="F109" s="71">
        <v>3.5</v>
      </c>
      <c r="G109" s="77">
        <f t="shared" si="14"/>
        <v>9.5</v>
      </c>
      <c r="H109" s="73">
        <f t="shared" si="19"/>
        <v>1336</v>
      </c>
      <c r="I109" s="246"/>
      <c r="J109" s="73">
        <f t="shared" si="11"/>
        <v>581</v>
      </c>
      <c r="K109" s="246"/>
      <c r="L109" s="73">
        <f t="shared" si="18"/>
        <v>2062</v>
      </c>
      <c r="M109" s="74">
        <f t="shared" si="1"/>
        <v>23094</v>
      </c>
      <c r="N109" s="74">
        <f t="shared" si="2"/>
        <v>22599</v>
      </c>
      <c r="O109" s="74">
        <f t="shared" si="3"/>
        <v>22475</v>
      </c>
      <c r="P109" s="74">
        <f t="shared" si="4"/>
        <v>22104</v>
      </c>
      <c r="Q109" s="74">
        <f t="shared" si="5"/>
        <v>21857</v>
      </c>
      <c r="R109" s="74">
        <f t="shared" si="6"/>
        <v>21362</v>
      </c>
      <c r="S109" s="74">
        <f t="shared" si="7"/>
        <v>20991</v>
      </c>
      <c r="T109" s="74">
        <f t="shared" si="8"/>
        <v>20620</v>
      </c>
      <c r="U109" s="44"/>
      <c r="V109" s="44"/>
    </row>
    <row r="110" spans="1:22" ht="18" customHeight="1" x14ac:dyDescent="0.15">
      <c r="A110" s="57" t="s">
        <v>593</v>
      </c>
      <c r="B110" s="67" t="s">
        <v>6</v>
      </c>
      <c r="C110" s="68" t="s">
        <v>1</v>
      </c>
      <c r="D110" s="69">
        <v>6</v>
      </c>
      <c r="E110" s="70" t="s">
        <v>18</v>
      </c>
      <c r="F110" s="71">
        <v>4</v>
      </c>
      <c r="G110" s="77">
        <f t="shared" si="14"/>
        <v>10</v>
      </c>
      <c r="H110" s="73">
        <f t="shared" si="19"/>
        <v>1336</v>
      </c>
      <c r="I110" s="246"/>
      <c r="J110" s="73">
        <f t="shared" si="11"/>
        <v>664</v>
      </c>
      <c r="K110" s="246"/>
      <c r="L110" s="73">
        <f t="shared" si="18"/>
        <v>2166</v>
      </c>
      <c r="M110" s="74">
        <f t="shared" si="1"/>
        <v>24259</v>
      </c>
      <c r="N110" s="74">
        <f t="shared" si="2"/>
        <v>23739</v>
      </c>
      <c r="O110" s="74">
        <f t="shared" si="3"/>
        <v>23609</v>
      </c>
      <c r="P110" s="74">
        <f t="shared" si="4"/>
        <v>23219</v>
      </c>
      <c r="Q110" s="74">
        <f t="shared" si="5"/>
        <v>22959</v>
      </c>
      <c r="R110" s="74">
        <f t="shared" si="6"/>
        <v>22439</v>
      </c>
      <c r="S110" s="74">
        <f t="shared" si="7"/>
        <v>22049</v>
      </c>
      <c r="T110" s="74">
        <f t="shared" si="8"/>
        <v>21660</v>
      </c>
      <c r="U110" s="44"/>
      <c r="V110" s="44"/>
    </row>
    <row r="111" spans="1:22" ht="18" customHeight="1" x14ac:dyDescent="0.15">
      <c r="A111" s="57" t="s">
        <v>594</v>
      </c>
      <c r="B111" s="67" t="s">
        <v>6</v>
      </c>
      <c r="C111" s="68" t="s">
        <v>1</v>
      </c>
      <c r="D111" s="69">
        <v>6</v>
      </c>
      <c r="E111" s="70" t="s">
        <v>18</v>
      </c>
      <c r="F111" s="71">
        <v>4.5</v>
      </c>
      <c r="G111" s="77">
        <f t="shared" si="14"/>
        <v>10.5</v>
      </c>
      <c r="H111" s="73">
        <f t="shared" si="19"/>
        <v>1336</v>
      </c>
      <c r="I111" s="246"/>
      <c r="J111" s="73">
        <f t="shared" si="11"/>
        <v>747</v>
      </c>
      <c r="K111" s="246"/>
      <c r="L111" s="73">
        <f t="shared" si="18"/>
        <v>2270</v>
      </c>
      <c r="M111" s="74">
        <f t="shared" si="1"/>
        <v>25424</v>
      </c>
      <c r="N111" s="74">
        <f t="shared" si="2"/>
        <v>24879</v>
      </c>
      <c r="O111" s="74">
        <f t="shared" si="3"/>
        <v>24743</v>
      </c>
      <c r="P111" s="74">
        <f t="shared" si="4"/>
        <v>24334</v>
      </c>
      <c r="Q111" s="74">
        <f t="shared" si="5"/>
        <v>24062</v>
      </c>
      <c r="R111" s="74">
        <f t="shared" si="6"/>
        <v>23517</v>
      </c>
      <c r="S111" s="74">
        <f t="shared" si="7"/>
        <v>23108</v>
      </c>
      <c r="T111" s="74">
        <f t="shared" si="8"/>
        <v>22700</v>
      </c>
      <c r="U111" s="44"/>
      <c r="V111" s="44"/>
    </row>
    <row r="112" spans="1:22" ht="18" customHeight="1" x14ac:dyDescent="0.15">
      <c r="A112" s="57" t="s">
        <v>344</v>
      </c>
      <c r="B112" s="67" t="s">
        <v>6</v>
      </c>
      <c r="C112" s="68" t="s">
        <v>1</v>
      </c>
      <c r="D112" s="69">
        <v>6.5</v>
      </c>
      <c r="E112" s="70" t="s">
        <v>18</v>
      </c>
      <c r="F112" s="71">
        <v>0.5</v>
      </c>
      <c r="G112" s="77">
        <f t="shared" si="14"/>
        <v>7</v>
      </c>
      <c r="H112" s="73">
        <f>基本・単一!L16</f>
        <v>1419</v>
      </c>
      <c r="I112" s="246"/>
      <c r="J112" s="73">
        <f t="shared" si="11"/>
        <v>83</v>
      </c>
      <c r="K112" s="246"/>
      <c r="L112" s="73">
        <f t="shared" si="18"/>
        <v>1523</v>
      </c>
      <c r="M112" s="74">
        <f t="shared" si="1"/>
        <v>17057</v>
      </c>
      <c r="N112" s="74">
        <f t="shared" si="2"/>
        <v>16692</v>
      </c>
      <c r="O112" s="74">
        <f t="shared" si="3"/>
        <v>16600</v>
      </c>
      <c r="P112" s="74">
        <f t="shared" si="4"/>
        <v>16326</v>
      </c>
      <c r="Q112" s="74">
        <f t="shared" si="5"/>
        <v>16143</v>
      </c>
      <c r="R112" s="74">
        <f t="shared" si="6"/>
        <v>15778</v>
      </c>
      <c r="S112" s="74">
        <f t="shared" si="7"/>
        <v>15504</v>
      </c>
      <c r="T112" s="74">
        <f t="shared" si="8"/>
        <v>15230</v>
      </c>
      <c r="U112" s="44"/>
      <c r="V112" s="44"/>
    </row>
    <row r="113" spans="1:22" ht="18" customHeight="1" x14ac:dyDescent="0.15">
      <c r="A113" s="57" t="s">
        <v>345</v>
      </c>
      <c r="B113" s="67" t="s">
        <v>6</v>
      </c>
      <c r="C113" s="68" t="s">
        <v>1</v>
      </c>
      <c r="D113" s="69">
        <v>6.5</v>
      </c>
      <c r="E113" s="70" t="s">
        <v>18</v>
      </c>
      <c r="F113" s="71">
        <v>1</v>
      </c>
      <c r="G113" s="77">
        <f t="shared" si="14"/>
        <v>7.5</v>
      </c>
      <c r="H113" s="73">
        <f t="shared" ref="H113:H120" si="20">$H$112</f>
        <v>1419</v>
      </c>
      <c r="I113" s="246"/>
      <c r="J113" s="73">
        <f t="shared" si="11"/>
        <v>166</v>
      </c>
      <c r="K113" s="246"/>
      <c r="L113" s="73">
        <f t="shared" si="18"/>
        <v>1627</v>
      </c>
      <c r="M113" s="74">
        <f t="shared" si="1"/>
        <v>18222</v>
      </c>
      <c r="N113" s="74">
        <f t="shared" si="2"/>
        <v>17831</v>
      </c>
      <c r="O113" s="74">
        <f t="shared" si="3"/>
        <v>17734</v>
      </c>
      <c r="P113" s="74">
        <f t="shared" si="4"/>
        <v>17441</v>
      </c>
      <c r="Q113" s="74">
        <f t="shared" si="5"/>
        <v>17246</v>
      </c>
      <c r="R113" s="74">
        <f t="shared" si="6"/>
        <v>16855</v>
      </c>
      <c r="S113" s="74">
        <f t="shared" si="7"/>
        <v>16562</v>
      </c>
      <c r="T113" s="74">
        <f t="shared" si="8"/>
        <v>16270</v>
      </c>
      <c r="U113" s="44"/>
      <c r="V113" s="44"/>
    </row>
    <row r="114" spans="1:22" ht="18" customHeight="1" x14ac:dyDescent="0.15">
      <c r="A114" s="57" t="s">
        <v>346</v>
      </c>
      <c r="B114" s="67" t="s">
        <v>6</v>
      </c>
      <c r="C114" s="68" t="s">
        <v>1</v>
      </c>
      <c r="D114" s="69">
        <v>6.5</v>
      </c>
      <c r="E114" s="70" t="s">
        <v>18</v>
      </c>
      <c r="F114" s="71">
        <v>1.5</v>
      </c>
      <c r="G114" s="77">
        <f t="shared" si="14"/>
        <v>8</v>
      </c>
      <c r="H114" s="73">
        <f t="shared" si="20"/>
        <v>1419</v>
      </c>
      <c r="I114" s="246"/>
      <c r="J114" s="73">
        <f t="shared" si="11"/>
        <v>249</v>
      </c>
      <c r="K114" s="246"/>
      <c r="L114" s="73">
        <f t="shared" si="18"/>
        <v>1730</v>
      </c>
      <c r="M114" s="74">
        <f t="shared" si="1"/>
        <v>19376</v>
      </c>
      <c r="N114" s="74">
        <f t="shared" si="2"/>
        <v>18960</v>
      </c>
      <c r="O114" s="74">
        <f t="shared" si="3"/>
        <v>18857</v>
      </c>
      <c r="P114" s="74">
        <f t="shared" si="4"/>
        <v>18545</v>
      </c>
      <c r="Q114" s="74">
        <f t="shared" si="5"/>
        <v>18338</v>
      </c>
      <c r="R114" s="74">
        <f t="shared" si="6"/>
        <v>17922</v>
      </c>
      <c r="S114" s="74">
        <f t="shared" si="7"/>
        <v>17611</v>
      </c>
      <c r="T114" s="74">
        <f t="shared" si="8"/>
        <v>17300</v>
      </c>
      <c r="U114" s="44"/>
      <c r="V114" s="44"/>
    </row>
    <row r="115" spans="1:22" ht="18" customHeight="1" x14ac:dyDescent="0.15">
      <c r="A115" s="57" t="s">
        <v>347</v>
      </c>
      <c r="B115" s="67" t="s">
        <v>6</v>
      </c>
      <c r="C115" s="68" t="s">
        <v>1</v>
      </c>
      <c r="D115" s="69">
        <v>6.5</v>
      </c>
      <c r="E115" s="70" t="s">
        <v>18</v>
      </c>
      <c r="F115" s="71">
        <v>2</v>
      </c>
      <c r="G115" s="77">
        <f t="shared" si="14"/>
        <v>8.5</v>
      </c>
      <c r="H115" s="73">
        <f t="shared" si="20"/>
        <v>1419</v>
      </c>
      <c r="I115" s="246"/>
      <c r="J115" s="73">
        <f t="shared" si="11"/>
        <v>332</v>
      </c>
      <c r="K115" s="246"/>
      <c r="L115" s="73">
        <f t="shared" si="18"/>
        <v>1834</v>
      </c>
      <c r="M115" s="74">
        <f t="shared" si="1"/>
        <v>20540</v>
      </c>
      <c r="N115" s="74">
        <f t="shared" si="2"/>
        <v>20100</v>
      </c>
      <c r="O115" s="74">
        <f t="shared" si="3"/>
        <v>19990</v>
      </c>
      <c r="P115" s="74">
        <f t="shared" si="4"/>
        <v>19660</v>
      </c>
      <c r="Q115" s="74">
        <f t="shared" si="5"/>
        <v>19440</v>
      </c>
      <c r="R115" s="74">
        <f t="shared" si="6"/>
        <v>19000</v>
      </c>
      <c r="S115" s="74">
        <f t="shared" si="7"/>
        <v>18670</v>
      </c>
      <c r="T115" s="74">
        <f t="shared" si="8"/>
        <v>18340</v>
      </c>
      <c r="U115" s="44"/>
      <c r="V115" s="44"/>
    </row>
    <row r="116" spans="1:22" ht="18" customHeight="1" x14ac:dyDescent="0.15">
      <c r="A116" s="57" t="s">
        <v>348</v>
      </c>
      <c r="B116" s="67" t="s">
        <v>6</v>
      </c>
      <c r="C116" s="68" t="s">
        <v>1</v>
      </c>
      <c r="D116" s="69">
        <v>6.5</v>
      </c>
      <c r="E116" s="70" t="s">
        <v>18</v>
      </c>
      <c r="F116" s="71">
        <v>2.5</v>
      </c>
      <c r="G116" s="77">
        <f t="shared" si="14"/>
        <v>9</v>
      </c>
      <c r="H116" s="73">
        <f t="shared" si="20"/>
        <v>1419</v>
      </c>
      <c r="I116" s="246"/>
      <c r="J116" s="73">
        <f t="shared" si="11"/>
        <v>415</v>
      </c>
      <c r="K116" s="246"/>
      <c r="L116" s="73">
        <f t="shared" si="18"/>
        <v>1938</v>
      </c>
      <c r="M116" s="74">
        <f t="shared" si="1"/>
        <v>21705</v>
      </c>
      <c r="N116" s="74">
        <f t="shared" si="2"/>
        <v>21240</v>
      </c>
      <c r="O116" s="74">
        <f t="shared" si="3"/>
        <v>21124</v>
      </c>
      <c r="P116" s="74">
        <f t="shared" si="4"/>
        <v>20775</v>
      </c>
      <c r="Q116" s="74">
        <f t="shared" si="5"/>
        <v>20542</v>
      </c>
      <c r="R116" s="74">
        <f t="shared" si="6"/>
        <v>20077</v>
      </c>
      <c r="S116" s="74">
        <f t="shared" si="7"/>
        <v>19728</v>
      </c>
      <c r="T116" s="74">
        <f t="shared" si="8"/>
        <v>19380</v>
      </c>
      <c r="U116" s="44"/>
      <c r="V116" s="44"/>
    </row>
    <row r="117" spans="1:22" ht="18" customHeight="1" x14ac:dyDescent="0.15">
      <c r="A117" s="57" t="s">
        <v>349</v>
      </c>
      <c r="B117" s="67" t="s">
        <v>6</v>
      </c>
      <c r="C117" s="68" t="s">
        <v>1</v>
      </c>
      <c r="D117" s="69">
        <v>6.5</v>
      </c>
      <c r="E117" s="70" t="s">
        <v>18</v>
      </c>
      <c r="F117" s="71">
        <v>3</v>
      </c>
      <c r="G117" s="77">
        <f t="shared" si="14"/>
        <v>9.5</v>
      </c>
      <c r="H117" s="73">
        <f t="shared" si="20"/>
        <v>1419</v>
      </c>
      <c r="I117" s="246"/>
      <c r="J117" s="73">
        <f t="shared" si="11"/>
        <v>498</v>
      </c>
      <c r="K117" s="246"/>
      <c r="L117" s="73">
        <f t="shared" si="18"/>
        <v>2042</v>
      </c>
      <c r="M117" s="74">
        <f t="shared" si="1"/>
        <v>22870</v>
      </c>
      <c r="N117" s="74">
        <f t="shared" si="2"/>
        <v>22380</v>
      </c>
      <c r="O117" s="74">
        <f t="shared" si="3"/>
        <v>22257</v>
      </c>
      <c r="P117" s="74">
        <f t="shared" si="4"/>
        <v>21890</v>
      </c>
      <c r="Q117" s="74">
        <f t="shared" si="5"/>
        <v>21645</v>
      </c>
      <c r="R117" s="74">
        <f t="shared" si="6"/>
        <v>21155</v>
      </c>
      <c r="S117" s="74">
        <f t="shared" si="7"/>
        <v>20787</v>
      </c>
      <c r="T117" s="74">
        <f t="shared" si="8"/>
        <v>20420</v>
      </c>
      <c r="U117" s="44"/>
      <c r="V117" s="44"/>
    </row>
    <row r="118" spans="1:22" ht="18" customHeight="1" x14ac:dyDescent="0.15">
      <c r="A118" s="57" t="s">
        <v>350</v>
      </c>
      <c r="B118" s="67" t="s">
        <v>6</v>
      </c>
      <c r="C118" s="68" t="s">
        <v>1</v>
      </c>
      <c r="D118" s="69">
        <v>6.5</v>
      </c>
      <c r="E118" s="70" t="s">
        <v>18</v>
      </c>
      <c r="F118" s="71">
        <v>3.5</v>
      </c>
      <c r="G118" s="77">
        <f t="shared" si="14"/>
        <v>10</v>
      </c>
      <c r="H118" s="73">
        <f t="shared" si="20"/>
        <v>1419</v>
      </c>
      <c r="I118" s="246"/>
      <c r="J118" s="73">
        <f t="shared" si="11"/>
        <v>581</v>
      </c>
      <c r="K118" s="246"/>
      <c r="L118" s="73">
        <f t="shared" si="18"/>
        <v>2145</v>
      </c>
      <c r="M118" s="74">
        <f t="shared" si="1"/>
        <v>24024</v>
      </c>
      <c r="N118" s="74">
        <f t="shared" si="2"/>
        <v>23509</v>
      </c>
      <c r="O118" s="74">
        <f t="shared" si="3"/>
        <v>23380</v>
      </c>
      <c r="P118" s="74">
        <f t="shared" si="4"/>
        <v>22994</v>
      </c>
      <c r="Q118" s="74">
        <f t="shared" si="5"/>
        <v>22737</v>
      </c>
      <c r="R118" s="74">
        <f t="shared" si="6"/>
        <v>22222</v>
      </c>
      <c r="S118" s="74">
        <f t="shared" si="7"/>
        <v>21836</v>
      </c>
      <c r="T118" s="74">
        <f t="shared" si="8"/>
        <v>21450</v>
      </c>
      <c r="U118" s="44"/>
      <c r="V118" s="44"/>
    </row>
    <row r="119" spans="1:22" ht="18" customHeight="1" x14ac:dyDescent="0.15">
      <c r="A119" s="57" t="s">
        <v>351</v>
      </c>
      <c r="B119" s="67" t="s">
        <v>6</v>
      </c>
      <c r="C119" s="68" t="s">
        <v>1</v>
      </c>
      <c r="D119" s="69">
        <v>6.5</v>
      </c>
      <c r="E119" s="70" t="s">
        <v>18</v>
      </c>
      <c r="F119" s="71">
        <v>4</v>
      </c>
      <c r="G119" s="77">
        <f t="shared" si="14"/>
        <v>10.5</v>
      </c>
      <c r="H119" s="73">
        <f t="shared" si="20"/>
        <v>1419</v>
      </c>
      <c r="I119" s="246"/>
      <c r="J119" s="73">
        <f t="shared" si="11"/>
        <v>664</v>
      </c>
      <c r="K119" s="246"/>
      <c r="L119" s="73">
        <f t="shared" si="18"/>
        <v>2249</v>
      </c>
      <c r="M119" s="74">
        <f t="shared" si="1"/>
        <v>25188</v>
      </c>
      <c r="N119" s="74">
        <f t="shared" si="2"/>
        <v>24649</v>
      </c>
      <c r="O119" s="74">
        <f t="shared" si="3"/>
        <v>24514</v>
      </c>
      <c r="P119" s="74">
        <f t="shared" si="4"/>
        <v>24109</v>
      </c>
      <c r="Q119" s="74">
        <f t="shared" si="5"/>
        <v>23839</v>
      </c>
      <c r="R119" s="74">
        <f t="shared" si="6"/>
        <v>23299</v>
      </c>
      <c r="S119" s="74">
        <f t="shared" si="7"/>
        <v>22894</v>
      </c>
      <c r="T119" s="74">
        <f t="shared" si="8"/>
        <v>22490</v>
      </c>
      <c r="U119" s="44"/>
      <c r="V119" s="44"/>
    </row>
    <row r="120" spans="1:22" ht="18" customHeight="1" x14ac:dyDescent="0.15">
      <c r="A120" s="57" t="s">
        <v>352</v>
      </c>
      <c r="B120" s="67" t="s">
        <v>6</v>
      </c>
      <c r="C120" s="68" t="s">
        <v>1</v>
      </c>
      <c r="D120" s="69">
        <v>6.5</v>
      </c>
      <c r="E120" s="70" t="s">
        <v>18</v>
      </c>
      <c r="F120" s="71">
        <v>4.5</v>
      </c>
      <c r="G120" s="77">
        <f t="shared" si="14"/>
        <v>11</v>
      </c>
      <c r="H120" s="73">
        <f t="shared" si="20"/>
        <v>1419</v>
      </c>
      <c r="I120" s="246"/>
      <c r="J120" s="73">
        <f t="shared" si="11"/>
        <v>747</v>
      </c>
      <c r="K120" s="246"/>
      <c r="L120" s="73">
        <f t="shared" si="18"/>
        <v>2353</v>
      </c>
      <c r="M120" s="74">
        <f t="shared" si="1"/>
        <v>26353</v>
      </c>
      <c r="N120" s="74">
        <f t="shared" si="2"/>
        <v>25788</v>
      </c>
      <c r="O120" s="74">
        <f t="shared" si="3"/>
        <v>25647</v>
      </c>
      <c r="P120" s="74">
        <f t="shared" si="4"/>
        <v>25224</v>
      </c>
      <c r="Q120" s="74">
        <f t="shared" si="5"/>
        <v>24941</v>
      </c>
      <c r="R120" s="74">
        <f t="shared" si="6"/>
        <v>24377</v>
      </c>
      <c r="S120" s="74">
        <f t="shared" si="7"/>
        <v>23953</v>
      </c>
      <c r="T120" s="74">
        <f t="shared" si="8"/>
        <v>23530</v>
      </c>
      <c r="U120" s="44"/>
      <c r="V120" s="44"/>
    </row>
    <row r="121" spans="1:22" ht="18" customHeight="1" x14ac:dyDescent="0.15">
      <c r="A121" s="57" t="s">
        <v>595</v>
      </c>
      <c r="B121" s="67" t="s">
        <v>6</v>
      </c>
      <c r="C121" s="68" t="s">
        <v>1</v>
      </c>
      <c r="D121" s="69">
        <v>7</v>
      </c>
      <c r="E121" s="70" t="s">
        <v>18</v>
      </c>
      <c r="F121" s="71">
        <v>0.5</v>
      </c>
      <c r="G121" s="77">
        <f t="shared" si="14"/>
        <v>7.5</v>
      </c>
      <c r="H121" s="73">
        <f>基本・単一!L17</f>
        <v>1502</v>
      </c>
      <c r="I121" s="246"/>
      <c r="J121" s="73">
        <f t="shared" si="11"/>
        <v>83</v>
      </c>
      <c r="K121" s="246"/>
      <c r="L121" s="73">
        <f t="shared" si="18"/>
        <v>1606</v>
      </c>
      <c r="M121" s="74">
        <f t="shared" si="1"/>
        <v>17987</v>
      </c>
      <c r="N121" s="74">
        <f t="shared" si="2"/>
        <v>17601</v>
      </c>
      <c r="O121" s="74">
        <f t="shared" si="3"/>
        <v>17505</v>
      </c>
      <c r="P121" s="74">
        <f t="shared" si="4"/>
        <v>17216</v>
      </c>
      <c r="Q121" s="74">
        <f t="shared" si="5"/>
        <v>17023</v>
      </c>
      <c r="R121" s="74">
        <f t="shared" si="6"/>
        <v>16638</v>
      </c>
      <c r="S121" s="74">
        <f t="shared" si="7"/>
        <v>16349</v>
      </c>
      <c r="T121" s="74">
        <f t="shared" si="8"/>
        <v>16060</v>
      </c>
      <c r="U121" s="44"/>
      <c r="V121" s="44"/>
    </row>
    <row r="122" spans="1:22" ht="18" customHeight="1" x14ac:dyDescent="0.15">
      <c r="A122" s="57" t="s">
        <v>596</v>
      </c>
      <c r="B122" s="67" t="s">
        <v>6</v>
      </c>
      <c r="C122" s="68" t="s">
        <v>1</v>
      </c>
      <c r="D122" s="69">
        <v>7</v>
      </c>
      <c r="E122" s="70" t="s">
        <v>18</v>
      </c>
      <c r="F122" s="71">
        <v>1</v>
      </c>
      <c r="G122" s="77">
        <f t="shared" si="14"/>
        <v>8</v>
      </c>
      <c r="H122" s="73">
        <f t="shared" ref="H122:H129" si="21">$H$121</f>
        <v>1502</v>
      </c>
      <c r="I122" s="246"/>
      <c r="J122" s="73">
        <f t="shared" si="11"/>
        <v>166</v>
      </c>
      <c r="K122" s="246"/>
      <c r="L122" s="73">
        <f t="shared" si="18"/>
        <v>1710</v>
      </c>
      <c r="M122" s="74">
        <f t="shared" si="1"/>
        <v>19152</v>
      </c>
      <c r="N122" s="74">
        <f t="shared" si="2"/>
        <v>18741</v>
      </c>
      <c r="O122" s="74">
        <f t="shared" si="3"/>
        <v>18639</v>
      </c>
      <c r="P122" s="74">
        <f t="shared" si="4"/>
        <v>18331</v>
      </c>
      <c r="Q122" s="74">
        <f t="shared" si="5"/>
        <v>18126</v>
      </c>
      <c r="R122" s="74">
        <f t="shared" si="6"/>
        <v>17715</v>
      </c>
      <c r="S122" s="74">
        <f t="shared" si="7"/>
        <v>17407</v>
      </c>
      <c r="T122" s="74">
        <f t="shared" si="8"/>
        <v>17100</v>
      </c>
      <c r="U122" s="44"/>
      <c r="V122" s="44"/>
    </row>
    <row r="123" spans="1:22" ht="18" customHeight="1" x14ac:dyDescent="0.15">
      <c r="A123" s="57" t="s">
        <v>597</v>
      </c>
      <c r="B123" s="67" t="s">
        <v>6</v>
      </c>
      <c r="C123" s="68" t="s">
        <v>1</v>
      </c>
      <c r="D123" s="69">
        <v>7</v>
      </c>
      <c r="E123" s="70" t="s">
        <v>18</v>
      </c>
      <c r="F123" s="71">
        <v>1.5</v>
      </c>
      <c r="G123" s="77">
        <f t="shared" si="14"/>
        <v>8.5</v>
      </c>
      <c r="H123" s="73">
        <f t="shared" si="21"/>
        <v>1502</v>
      </c>
      <c r="I123" s="246"/>
      <c r="J123" s="73">
        <f t="shared" si="11"/>
        <v>249</v>
      </c>
      <c r="K123" s="246"/>
      <c r="L123" s="73">
        <f t="shared" si="18"/>
        <v>1813</v>
      </c>
      <c r="M123" s="74">
        <f t="shared" si="1"/>
        <v>20305</v>
      </c>
      <c r="N123" s="74">
        <f t="shared" si="2"/>
        <v>19870</v>
      </c>
      <c r="O123" s="74">
        <f t="shared" si="3"/>
        <v>19761</v>
      </c>
      <c r="P123" s="74">
        <f t="shared" si="4"/>
        <v>19435</v>
      </c>
      <c r="Q123" s="74">
        <f t="shared" si="5"/>
        <v>19217</v>
      </c>
      <c r="R123" s="74">
        <f t="shared" si="6"/>
        <v>18782</v>
      </c>
      <c r="S123" s="74">
        <f t="shared" si="7"/>
        <v>18456</v>
      </c>
      <c r="T123" s="74">
        <f t="shared" si="8"/>
        <v>18130</v>
      </c>
      <c r="U123" s="44"/>
      <c r="V123" s="44"/>
    </row>
    <row r="124" spans="1:22" ht="18" customHeight="1" x14ac:dyDescent="0.15">
      <c r="A124" s="57" t="s">
        <v>598</v>
      </c>
      <c r="B124" s="67" t="s">
        <v>6</v>
      </c>
      <c r="C124" s="68" t="s">
        <v>1</v>
      </c>
      <c r="D124" s="69">
        <v>7</v>
      </c>
      <c r="E124" s="70" t="s">
        <v>18</v>
      </c>
      <c r="F124" s="71">
        <v>2</v>
      </c>
      <c r="G124" s="77">
        <f t="shared" si="14"/>
        <v>9</v>
      </c>
      <c r="H124" s="73">
        <f t="shared" si="21"/>
        <v>1502</v>
      </c>
      <c r="I124" s="246"/>
      <c r="J124" s="73">
        <f t="shared" si="11"/>
        <v>332</v>
      </c>
      <c r="K124" s="246"/>
      <c r="L124" s="73">
        <f t="shared" si="18"/>
        <v>1917</v>
      </c>
      <c r="M124" s="74">
        <f t="shared" si="1"/>
        <v>21470</v>
      </c>
      <c r="N124" s="74">
        <f t="shared" si="2"/>
        <v>21010</v>
      </c>
      <c r="O124" s="74">
        <f t="shared" si="3"/>
        <v>20895</v>
      </c>
      <c r="P124" s="74">
        <f t="shared" si="4"/>
        <v>20550</v>
      </c>
      <c r="Q124" s="74">
        <f t="shared" si="5"/>
        <v>20320</v>
      </c>
      <c r="R124" s="74">
        <f t="shared" si="6"/>
        <v>19860</v>
      </c>
      <c r="S124" s="74">
        <f t="shared" si="7"/>
        <v>19515</v>
      </c>
      <c r="T124" s="74">
        <f t="shared" si="8"/>
        <v>19170</v>
      </c>
      <c r="U124" s="44"/>
      <c r="V124" s="44"/>
    </row>
    <row r="125" spans="1:22" ht="18" customHeight="1" x14ac:dyDescent="0.15">
      <c r="A125" s="57" t="s">
        <v>599</v>
      </c>
      <c r="B125" s="67" t="s">
        <v>6</v>
      </c>
      <c r="C125" s="68" t="s">
        <v>1</v>
      </c>
      <c r="D125" s="69">
        <v>7</v>
      </c>
      <c r="E125" s="70" t="s">
        <v>18</v>
      </c>
      <c r="F125" s="71">
        <v>2.5</v>
      </c>
      <c r="G125" s="77">
        <f t="shared" si="14"/>
        <v>9.5</v>
      </c>
      <c r="H125" s="73">
        <f t="shared" si="21"/>
        <v>1502</v>
      </c>
      <c r="I125" s="246"/>
      <c r="J125" s="73">
        <f t="shared" si="11"/>
        <v>415</v>
      </c>
      <c r="K125" s="246"/>
      <c r="L125" s="73">
        <f t="shared" si="18"/>
        <v>2021</v>
      </c>
      <c r="M125" s="74">
        <f t="shared" si="1"/>
        <v>22635</v>
      </c>
      <c r="N125" s="74">
        <f t="shared" si="2"/>
        <v>22150</v>
      </c>
      <c r="O125" s="74">
        <f t="shared" si="3"/>
        <v>22028</v>
      </c>
      <c r="P125" s="74">
        <f t="shared" si="4"/>
        <v>21665</v>
      </c>
      <c r="Q125" s="74">
        <f t="shared" si="5"/>
        <v>21422</v>
      </c>
      <c r="R125" s="74">
        <f t="shared" si="6"/>
        <v>20937</v>
      </c>
      <c r="S125" s="74">
        <f t="shared" si="7"/>
        <v>20573</v>
      </c>
      <c r="T125" s="74">
        <f t="shared" si="8"/>
        <v>20210</v>
      </c>
      <c r="U125" s="44"/>
      <c r="V125" s="44"/>
    </row>
    <row r="126" spans="1:22" ht="18" customHeight="1" x14ac:dyDescent="0.15">
      <c r="A126" s="57" t="s">
        <v>600</v>
      </c>
      <c r="B126" s="67" t="s">
        <v>6</v>
      </c>
      <c r="C126" s="68" t="s">
        <v>1</v>
      </c>
      <c r="D126" s="69">
        <v>7</v>
      </c>
      <c r="E126" s="70" t="s">
        <v>18</v>
      </c>
      <c r="F126" s="71">
        <v>3</v>
      </c>
      <c r="G126" s="77">
        <f t="shared" si="14"/>
        <v>10</v>
      </c>
      <c r="H126" s="73">
        <f t="shared" si="21"/>
        <v>1502</v>
      </c>
      <c r="I126" s="246"/>
      <c r="J126" s="73">
        <f t="shared" si="11"/>
        <v>498</v>
      </c>
      <c r="K126" s="246"/>
      <c r="L126" s="73">
        <f t="shared" si="18"/>
        <v>2125</v>
      </c>
      <c r="M126" s="74">
        <f t="shared" si="1"/>
        <v>23800</v>
      </c>
      <c r="N126" s="74">
        <f t="shared" si="2"/>
        <v>23290</v>
      </c>
      <c r="O126" s="74">
        <f t="shared" si="3"/>
        <v>23162</v>
      </c>
      <c r="P126" s="74">
        <f t="shared" si="4"/>
        <v>22780</v>
      </c>
      <c r="Q126" s="74">
        <f t="shared" si="5"/>
        <v>22525</v>
      </c>
      <c r="R126" s="74">
        <f t="shared" si="6"/>
        <v>22015</v>
      </c>
      <c r="S126" s="74">
        <f t="shared" si="7"/>
        <v>21632</v>
      </c>
      <c r="T126" s="74">
        <f t="shared" si="8"/>
        <v>21250</v>
      </c>
      <c r="U126" s="44"/>
      <c r="V126" s="44"/>
    </row>
    <row r="127" spans="1:22" ht="18" customHeight="1" x14ac:dyDescent="0.15">
      <c r="A127" s="57" t="s">
        <v>601</v>
      </c>
      <c r="B127" s="67" t="s">
        <v>6</v>
      </c>
      <c r="C127" s="68" t="s">
        <v>1</v>
      </c>
      <c r="D127" s="69">
        <v>7</v>
      </c>
      <c r="E127" s="70" t="s">
        <v>18</v>
      </c>
      <c r="F127" s="71">
        <v>3.5</v>
      </c>
      <c r="G127" s="77">
        <f t="shared" si="14"/>
        <v>10.5</v>
      </c>
      <c r="H127" s="73">
        <f t="shared" si="21"/>
        <v>1502</v>
      </c>
      <c r="I127" s="246"/>
      <c r="J127" s="73">
        <f t="shared" si="11"/>
        <v>581</v>
      </c>
      <c r="K127" s="246"/>
      <c r="L127" s="73">
        <f t="shared" si="18"/>
        <v>2228</v>
      </c>
      <c r="M127" s="74">
        <f t="shared" si="1"/>
        <v>24953</v>
      </c>
      <c r="N127" s="74">
        <f t="shared" si="2"/>
        <v>24418</v>
      </c>
      <c r="O127" s="74">
        <f t="shared" si="3"/>
        <v>24285</v>
      </c>
      <c r="P127" s="74">
        <f t="shared" si="4"/>
        <v>23884</v>
      </c>
      <c r="Q127" s="74">
        <f t="shared" si="5"/>
        <v>23616</v>
      </c>
      <c r="R127" s="74">
        <f t="shared" si="6"/>
        <v>23082</v>
      </c>
      <c r="S127" s="74">
        <f t="shared" si="7"/>
        <v>22681</v>
      </c>
      <c r="T127" s="74">
        <f t="shared" si="8"/>
        <v>22280</v>
      </c>
      <c r="U127" s="44"/>
      <c r="V127" s="44"/>
    </row>
    <row r="128" spans="1:22" ht="18" customHeight="1" x14ac:dyDescent="0.15">
      <c r="A128" s="57" t="s">
        <v>602</v>
      </c>
      <c r="B128" s="67" t="s">
        <v>6</v>
      </c>
      <c r="C128" s="68" t="s">
        <v>1</v>
      </c>
      <c r="D128" s="69">
        <v>7</v>
      </c>
      <c r="E128" s="70" t="s">
        <v>18</v>
      </c>
      <c r="F128" s="71">
        <v>4</v>
      </c>
      <c r="G128" s="77">
        <f t="shared" si="14"/>
        <v>11</v>
      </c>
      <c r="H128" s="73">
        <f t="shared" si="21"/>
        <v>1502</v>
      </c>
      <c r="I128" s="246"/>
      <c r="J128" s="73">
        <f t="shared" si="11"/>
        <v>664</v>
      </c>
      <c r="K128" s="246"/>
      <c r="L128" s="73">
        <f t="shared" si="18"/>
        <v>2332</v>
      </c>
      <c r="M128" s="74">
        <f t="shared" si="1"/>
        <v>26118</v>
      </c>
      <c r="N128" s="74">
        <f t="shared" si="2"/>
        <v>25558</v>
      </c>
      <c r="O128" s="74">
        <f t="shared" si="3"/>
        <v>25418</v>
      </c>
      <c r="P128" s="74">
        <f t="shared" si="4"/>
        <v>24999</v>
      </c>
      <c r="Q128" s="74">
        <f t="shared" si="5"/>
        <v>24719</v>
      </c>
      <c r="R128" s="74">
        <f t="shared" si="6"/>
        <v>24159</v>
      </c>
      <c r="S128" s="74">
        <f t="shared" si="7"/>
        <v>23739</v>
      </c>
      <c r="T128" s="74">
        <f t="shared" si="8"/>
        <v>23320</v>
      </c>
      <c r="U128" s="44"/>
      <c r="V128" s="44"/>
    </row>
    <row r="129" spans="1:22" ht="18" customHeight="1" x14ac:dyDescent="0.15">
      <c r="A129" s="57" t="s">
        <v>603</v>
      </c>
      <c r="B129" s="67" t="s">
        <v>6</v>
      </c>
      <c r="C129" s="68" t="s">
        <v>1</v>
      </c>
      <c r="D129" s="69">
        <v>7</v>
      </c>
      <c r="E129" s="70" t="s">
        <v>18</v>
      </c>
      <c r="F129" s="71">
        <v>4.5</v>
      </c>
      <c r="G129" s="77">
        <f t="shared" si="14"/>
        <v>11.5</v>
      </c>
      <c r="H129" s="73">
        <f t="shared" si="21"/>
        <v>1502</v>
      </c>
      <c r="I129" s="246"/>
      <c r="J129" s="73">
        <f t="shared" si="11"/>
        <v>747</v>
      </c>
      <c r="K129" s="246"/>
      <c r="L129" s="73">
        <f t="shared" si="18"/>
        <v>2436</v>
      </c>
      <c r="M129" s="74">
        <f t="shared" si="1"/>
        <v>27283</v>
      </c>
      <c r="N129" s="74">
        <f t="shared" si="2"/>
        <v>26698</v>
      </c>
      <c r="O129" s="74">
        <f t="shared" si="3"/>
        <v>26552</v>
      </c>
      <c r="P129" s="74">
        <f t="shared" si="4"/>
        <v>26113</v>
      </c>
      <c r="Q129" s="74">
        <f t="shared" si="5"/>
        <v>25821</v>
      </c>
      <c r="R129" s="74">
        <f t="shared" si="6"/>
        <v>25236</v>
      </c>
      <c r="S129" s="74">
        <f t="shared" si="7"/>
        <v>24798</v>
      </c>
      <c r="T129" s="74">
        <f t="shared" si="8"/>
        <v>24360</v>
      </c>
      <c r="U129" s="44"/>
      <c r="V129" s="44"/>
    </row>
    <row r="130" spans="1:22" ht="18" customHeight="1" x14ac:dyDescent="0.15">
      <c r="A130" s="57" t="s">
        <v>353</v>
      </c>
      <c r="B130" s="67" t="s">
        <v>6</v>
      </c>
      <c r="C130" s="68" t="s">
        <v>1</v>
      </c>
      <c r="D130" s="69">
        <v>7.5</v>
      </c>
      <c r="E130" s="70" t="s">
        <v>18</v>
      </c>
      <c r="F130" s="71">
        <v>0.5</v>
      </c>
      <c r="G130" s="77">
        <f t="shared" si="14"/>
        <v>8</v>
      </c>
      <c r="H130" s="73">
        <f>基本・単一!L18</f>
        <v>1585</v>
      </c>
      <c r="I130" s="246"/>
      <c r="J130" s="73">
        <f t="shared" si="11"/>
        <v>83</v>
      </c>
      <c r="K130" s="246"/>
      <c r="L130" s="73">
        <f t="shared" si="18"/>
        <v>1689</v>
      </c>
      <c r="M130" s="74">
        <f t="shared" si="1"/>
        <v>18916</v>
      </c>
      <c r="N130" s="74">
        <f t="shared" si="2"/>
        <v>18511</v>
      </c>
      <c r="O130" s="74">
        <f t="shared" si="3"/>
        <v>18410</v>
      </c>
      <c r="P130" s="74">
        <f t="shared" si="4"/>
        <v>18106</v>
      </c>
      <c r="Q130" s="74">
        <f t="shared" si="5"/>
        <v>17903</v>
      </c>
      <c r="R130" s="74">
        <f t="shared" si="6"/>
        <v>17498</v>
      </c>
      <c r="S130" s="74">
        <f t="shared" si="7"/>
        <v>17194</v>
      </c>
      <c r="T130" s="74">
        <f t="shared" si="8"/>
        <v>16890</v>
      </c>
      <c r="U130" s="44"/>
      <c r="V130" s="44"/>
    </row>
    <row r="131" spans="1:22" ht="18" customHeight="1" x14ac:dyDescent="0.15">
      <c r="A131" s="57" t="s">
        <v>354</v>
      </c>
      <c r="B131" s="67" t="s">
        <v>6</v>
      </c>
      <c r="C131" s="68" t="s">
        <v>1</v>
      </c>
      <c r="D131" s="69">
        <v>7.5</v>
      </c>
      <c r="E131" s="70" t="s">
        <v>18</v>
      </c>
      <c r="F131" s="71">
        <v>1</v>
      </c>
      <c r="G131" s="77">
        <f t="shared" si="14"/>
        <v>8.5</v>
      </c>
      <c r="H131" s="73">
        <f t="shared" ref="H131:H138" si="22">$H$130</f>
        <v>1585</v>
      </c>
      <c r="I131" s="246"/>
      <c r="J131" s="73">
        <f t="shared" si="11"/>
        <v>166</v>
      </c>
      <c r="K131" s="246"/>
      <c r="L131" s="73">
        <f t="shared" si="18"/>
        <v>1793</v>
      </c>
      <c r="M131" s="74">
        <f t="shared" si="1"/>
        <v>20081</v>
      </c>
      <c r="N131" s="74">
        <f t="shared" si="2"/>
        <v>19651</v>
      </c>
      <c r="O131" s="74">
        <f t="shared" si="3"/>
        <v>19543</v>
      </c>
      <c r="P131" s="74">
        <f t="shared" si="4"/>
        <v>19220</v>
      </c>
      <c r="Q131" s="74">
        <f t="shared" si="5"/>
        <v>19005</v>
      </c>
      <c r="R131" s="74">
        <f t="shared" si="6"/>
        <v>18575</v>
      </c>
      <c r="S131" s="74">
        <f t="shared" si="7"/>
        <v>18252</v>
      </c>
      <c r="T131" s="74">
        <f t="shared" si="8"/>
        <v>17930</v>
      </c>
      <c r="U131" s="44"/>
      <c r="V131" s="44"/>
    </row>
    <row r="132" spans="1:22" ht="18" customHeight="1" x14ac:dyDescent="0.15">
      <c r="A132" s="57" t="s">
        <v>355</v>
      </c>
      <c r="B132" s="67" t="s">
        <v>6</v>
      </c>
      <c r="C132" s="68" t="s">
        <v>1</v>
      </c>
      <c r="D132" s="69">
        <v>7.5</v>
      </c>
      <c r="E132" s="70" t="s">
        <v>18</v>
      </c>
      <c r="F132" s="71">
        <v>1.5</v>
      </c>
      <c r="G132" s="77">
        <f t="shared" si="14"/>
        <v>9</v>
      </c>
      <c r="H132" s="73">
        <f t="shared" si="22"/>
        <v>1585</v>
      </c>
      <c r="I132" s="246"/>
      <c r="J132" s="73">
        <f t="shared" si="11"/>
        <v>249</v>
      </c>
      <c r="K132" s="246"/>
      <c r="L132" s="73">
        <f t="shared" ref="L132:L163" si="23">ROUND(H132*(1+$I$4),0)+ROUND(J132*(1+$K$4),0)</f>
        <v>1896</v>
      </c>
      <c r="M132" s="74">
        <f t="shared" si="1"/>
        <v>21235</v>
      </c>
      <c r="N132" s="74">
        <f t="shared" si="2"/>
        <v>20780</v>
      </c>
      <c r="O132" s="74">
        <f t="shared" si="3"/>
        <v>20666</v>
      </c>
      <c r="P132" s="74">
        <f t="shared" si="4"/>
        <v>20325</v>
      </c>
      <c r="Q132" s="74">
        <f t="shared" si="5"/>
        <v>20097</v>
      </c>
      <c r="R132" s="74">
        <f t="shared" si="6"/>
        <v>19642</v>
      </c>
      <c r="S132" s="74">
        <f t="shared" si="7"/>
        <v>19301</v>
      </c>
      <c r="T132" s="74">
        <f t="shared" si="8"/>
        <v>18960</v>
      </c>
      <c r="U132" s="44"/>
      <c r="V132" s="44"/>
    </row>
    <row r="133" spans="1:22" ht="18" customHeight="1" x14ac:dyDescent="0.15">
      <c r="A133" s="57" t="s">
        <v>356</v>
      </c>
      <c r="B133" s="67" t="s">
        <v>6</v>
      </c>
      <c r="C133" s="68" t="s">
        <v>1</v>
      </c>
      <c r="D133" s="69">
        <v>7.5</v>
      </c>
      <c r="E133" s="70" t="s">
        <v>18</v>
      </c>
      <c r="F133" s="71">
        <v>2</v>
      </c>
      <c r="G133" s="77">
        <f t="shared" ref="G133:G192" si="24">D133+F133</f>
        <v>9.5</v>
      </c>
      <c r="H133" s="73">
        <f t="shared" si="22"/>
        <v>1585</v>
      </c>
      <c r="I133" s="246"/>
      <c r="J133" s="73">
        <f t="shared" si="11"/>
        <v>332</v>
      </c>
      <c r="K133" s="246"/>
      <c r="L133" s="73">
        <f t="shared" si="23"/>
        <v>2000</v>
      </c>
      <c r="M133" s="74">
        <f t="shared" si="1"/>
        <v>22400</v>
      </c>
      <c r="N133" s="74">
        <f t="shared" si="2"/>
        <v>21920</v>
      </c>
      <c r="O133" s="74">
        <f t="shared" si="3"/>
        <v>21800</v>
      </c>
      <c r="P133" s="74">
        <f t="shared" si="4"/>
        <v>21440</v>
      </c>
      <c r="Q133" s="74">
        <f t="shared" si="5"/>
        <v>21200</v>
      </c>
      <c r="R133" s="74">
        <f t="shared" si="6"/>
        <v>20720</v>
      </c>
      <c r="S133" s="74">
        <f t="shared" si="7"/>
        <v>20360</v>
      </c>
      <c r="T133" s="74">
        <f t="shared" si="8"/>
        <v>20000</v>
      </c>
      <c r="U133" s="44"/>
      <c r="V133" s="44"/>
    </row>
    <row r="134" spans="1:22" ht="18" customHeight="1" x14ac:dyDescent="0.15">
      <c r="A134" s="57" t="s">
        <v>357</v>
      </c>
      <c r="B134" s="67" t="s">
        <v>6</v>
      </c>
      <c r="C134" s="68" t="s">
        <v>1</v>
      </c>
      <c r="D134" s="69">
        <v>7.5</v>
      </c>
      <c r="E134" s="70" t="s">
        <v>18</v>
      </c>
      <c r="F134" s="71">
        <v>2.5</v>
      </c>
      <c r="G134" s="77">
        <f t="shared" si="24"/>
        <v>10</v>
      </c>
      <c r="H134" s="73">
        <f t="shared" si="22"/>
        <v>1585</v>
      </c>
      <c r="I134" s="246"/>
      <c r="J134" s="73">
        <f t="shared" si="11"/>
        <v>415</v>
      </c>
      <c r="K134" s="246"/>
      <c r="L134" s="73">
        <f t="shared" si="23"/>
        <v>2104</v>
      </c>
      <c r="M134" s="74">
        <f t="shared" si="1"/>
        <v>23564</v>
      </c>
      <c r="N134" s="74">
        <f t="shared" si="2"/>
        <v>23059</v>
      </c>
      <c r="O134" s="74">
        <f t="shared" si="3"/>
        <v>22933</v>
      </c>
      <c r="P134" s="74">
        <f t="shared" si="4"/>
        <v>22554</v>
      </c>
      <c r="Q134" s="74">
        <f t="shared" si="5"/>
        <v>22302</v>
      </c>
      <c r="R134" s="74">
        <f t="shared" si="6"/>
        <v>21797</v>
      </c>
      <c r="S134" s="74">
        <f t="shared" si="7"/>
        <v>21418</v>
      </c>
      <c r="T134" s="74">
        <f t="shared" si="8"/>
        <v>21040</v>
      </c>
      <c r="U134" s="44"/>
      <c r="V134" s="44"/>
    </row>
    <row r="135" spans="1:22" ht="18" customHeight="1" x14ac:dyDescent="0.15">
      <c r="A135" s="57" t="s">
        <v>358</v>
      </c>
      <c r="B135" s="67" t="s">
        <v>6</v>
      </c>
      <c r="C135" s="68" t="s">
        <v>1</v>
      </c>
      <c r="D135" s="69">
        <v>7.5</v>
      </c>
      <c r="E135" s="70" t="s">
        <v>18</v>
      </c>
      <c r="F135" s="71">
        <v>3</v>
      </c>
      <c r="G135" s="77">
        <f t="shared" si="24"/>
        <v>10.5</v>
      </c>
      <c r="H135" s="73">
        <f t="shared" si="22"/>
        <v>1585</v>
      </c>
      <c r="I135" s="246"/>
      <c r="J135" s="73">
        <f t="shared" si="11"/>
        <v>498</v>
      </c>
      <c r="K135" s="246"/>
      <c r="L135" s="73">
        <f t="shared" si="23"/>
        <v>2208</v>
      </c>
      <c r="M135" s="74">
        <f t="shared" si="1"/>
        <v>24729</v>
      </c>
      <c r="N135" s="74">
        <f t="shared" si="2"/>
        <v>24199</v>
      </c>
      <c r="O135" s="74">
        <f t="shared" si="3"/>
        <v>24067</v>
      </c>
      <c r="P135" s="74">
        <f t="shared" si="4"/>
        <v>23669</v>
      </c>
      <c r="Q135" s="74">
        <f t="shared" si="5"/>
        <v>23404</v>
      </c>
      <c r="R135" s="74">
        <f t="shared" si="6"/>
        <v>22874</v>
      </c>
      <c r="S135" s="74">
        <f t="shared" si="7"/>
        <v>22477</v>
      </c>
      <c r="T135" s="74">
        <f t="shared" si="8"/>
        <v>22080</v>
      </c>
      <c r="U135" s="44"/>
      <c r="V135" s="44"/>
    </row>
    <row r="136" spans="1:22" ht="18" customHeight="1" x14ac:dyDescent="0.15">
      <c r="A136" s="57" t="s">
        <v>359</v>
      </c>
      <c r="B136" s="67" t="s">
        <v>6</v>
      </c>
      <c r="C136" s="68" t="s">
        <v>1</v>
      </c>
      <c r="D136" s="69">
        <v>7.5</v>
      </c>
      <c r="E136" s="70" t="s">
        <v>18</v>
      </c>
      <c r="F136" s="71">
        <v>3.5</v>
      </c>
      <c r="G136" s="77">
        <f t="shared" si="24"/>
        <v>11</v>
      </c>
      <c r="H136" s="73">
        <f t="shared" si="22"/>
        <v>1585</v>
      </c>
      <c r="I136" s="246"/>
      <c r="J136" s="73">
        <f t="shared" si="11"/>
        <v>581</v>
      </c>
      <c r="K136" s="246"/>
      <c r="L136" s="73">
        <f t="shared" si="23"/>
        <v>2311</v>
      </c>
      <c r="M136" s="74">
        <f t="shared" si="1"/>
        <v>25883</v>
      </c>
      <c r="N136" s="74">
        <f t="shared" si="2"/>
        <v>25328</v>
      </c>
      <c r="O136" s="74">
        <f t="shared" si="3"/>
        <v>25189</v>
      </c>
      <c r="P136" s="74">
        <f t="shared" si="4"/>
        <v>24773</v>
      </c>
      <c r="Q136" s="74">
        <f t="shared" si="5"/>
        <v>24496</v>
      </c>
      <c r="R136" s="74">
        <f t="shared" si="6"/>
        <v>23941</v>
      </c>
      <c r="S136" s="74">
        <f t="shared" si="7"/>
        <v>23525</v>
      </c>
      <c r="T136" s="74">
        <f t="shared" si="8"/>
        <v>23110</v>
      </c>
      <c r="U136" s="44"/>
      <c r="V136" s="44"/>
    </row>
    <row r="137" spans="1:22" ht="18" customHeight="1" x14ac:dyDescent="0.15">
      <c r="A137" s="57" t="s">
        <v>360</v>
      </c>
      <c r="B137" s="67" t="s">
        <v>6</v>
      </c>
      <c r="C137" s="68" t="s">
        <v>1</v>
      </c>
      <c r="D137" s="69">
        <v>7.5</v>
      </c>
      <c r="E137" s="70" t="s">
        <v>18</v>
      </c>
      <c r="F137" s="71">
        <v>4</v>
      </c>
      <c r="G137" s="77">
        <f t="shared" si="24"/>
        <v>11.5</v>
      </c>
      <c r="H137" s="73">
        <f t="shared" si="22"/>
        <v>1585</v>
      </c>
      <c r="I137" s="246"/>
      <c r="J137" s="73">
        <f t="shared" si="11"/>
        <v>664</v>
      </c>
      <c r="K137" s="246"/>
      <c r="L137" s="73">
        <f t="shared" si="23"/>
        <v>2415</v>
      </c>
      <c r="M137" s="74">
        <f t="shared" si="1"/>
        <v>27048</v>
      </c>
      <c r="N137" s="74">
        <f t="shared" si="2"/>
        <v>26468</v>
      </c>
      <c r="O137" s="74">
        <f t="shared" si="3"/>
        <v>26323</v>
      </c>
      <c r="P137" s="74">
        <f t="shared" si="4"/>
        <v>25888</v>
      </c>
      <c r="Q137" s="74">
        <f t="shared" si="5"/>
        <v>25599</v>
      </c>
      <c r="R137" s="74">
        <f t="shared" si="6"/>
        <v>25019</v>
      </c>
      <c r="S137" s="74">
        <f t="shared" si="7"/>
        <v>24584</v>
      </c>
      <c r="T137" s="74">
        <f t="shared" si="8"/>
        <v>24150</v>
      </c>
      <c r="U137" s="44"/>
      <c r="V137" s="44"/>
    </row>
    <row r="138" spans="1:22" ht="18" customHeight="1" x14ac:dyDescent="0.15">
      <c r="A138" s="57" t="s">
        <v>361</v>
      </c>
      <c r="B138" s="67" t="s">
        <v>6</v>
      </c>
      <c r="C138" s="68" t="s">
        <v>1</v>
      </c>
      <c r="D138" s="69">
        <v>7.5</v>
      </c>
      <c r="E138" s="70" t="s">
        <v>18</v>
      </c>
      <c r="F138" s="71">
        <v>4.5</v>
      </c>
      <c r="G138" s="77">
        <f t="shared" si="24"/>
        <v>12</v>
      </c>
      <c r="H138" s="73">
        <f t="shared" si="22"/>
        <v>1585</v>
      </c>
      <c r="I138" s="246"/>
      <c r="J138" s="73">
        <f t="shared" si="11"/>
        <v>747</v>
      </c>
      <c r="K138" s="246"/>
      <c r="L138" s="73">
        <f t="shared" si="23"/>
        <v>2519</v>
      </c>
      <c r="M138" s="74">
        <f t="shared" si="1"/>
        <v>28212</v>
      </c>
      <c r="N138" s="74">
        <f t="shared" si="2"/>
        <v>27608</v>
      </c>
      <c r="O138" s="74">
        <f t="shared" si="3"/>
        <v>27457</v>
      </c>
      <c r="P138" s="74">
        <f t="shared" si="4"/>
        <v>27003</v>
      </c>
      <c r="Q138" s="74">
        <f t="shared" si="5"/>
        <v>26701</v>
      </c>
      <c r="R138" s="74">
        <f t="shared" si="6"/>
        <v>26096</v>
      </c>
      <c r="S138" s="74">
        <f t="shared" si="7"/>
        <v>25643</v>
      </c>
      <c r="T138" s="74">
        <f t="shared" si="8"/>
        <v>25190</v>
      </c>
      <c r="U138" s="44"/>
      <c r="V138" s="44"/>
    </row>
    <row r="139" spans="1:22" ht="18" customHeight="1" x14ac:dyDescent="0.15">
      <c r="A139" s="57" t="s">
        <v>604</v>
      </c>
      <c r="B139" s="67" t="s">
        <v>6</v>
      </c>
      <c r="C139" s="68" t="s">
        <v>1</v>
      </c>
      <c r="D139" s="69">
        <v>8</v>
      </c>
      <c r="E139" s="70" t="s">
        <v>18</v>
      </c>
      <c r="F139" s="71">
        <v>0.5</v>
      </c>
      <c r="G139" s="77">
        <f t="shared" si="24"/>
        <v>8.5</v>
      </c>
      <c r="H139" s="73">
        <f>基本・単一!L19</f>
        <v>1668</v>
      </c>
      <c r="I139" s="246"/>
      <c r="J139" s="73">
        <f t="shared" si="11"/>
        <v>83</v>
      </c>
      <c r="K139" s="246"/>
      <c r="L139" s="73">
        <f t="shared" si="23"/>
        <v>1772</v>
      </c>
      <c r="M139" s="74">
        <f t="shared" si="1"/>
        <v>19846</v>
      </c>
      <c r="N139" s="74">
        <f t="shared" si="2"/>
        <v>19421</v>
      </c>
      <c r="O139" s="74">
        <f t="shared" si="3"/>
        <v>19314</v>
      </c>
      <c r="P139" s="74">
        <f t="shared" si="4"/>
        <v>18995</v>
      </c>
      <c r="Q139" s="74">
        <f t="shared" si="5"/>
        <v>18783</v>
      </c>
      <c r="R139" s="74">
        <f t="shared" si="6"/>
        <v>18357</v>
      </c>
      <c r="S139" s="74">
        <f t="shared" si="7"/>
        <v>18038</v>
      </c>
      <c r="T139" s="74">
        <f t="shared" si="8"/>
        <v>17720</v>
      </c>
      <c r="U139" s="44"/>
      <c r="V139" s="44"/>
    </row>
    <row r="140" spans="1:22" ht="18" customHeight="1" x14ac:dyDescent="0.15">
      <c r="A140" s="57" t="s">
        <v>605</v>
      </c>
      <c r="B140" s="67" t="s">
        <v>6</v>
      </c>
      <c r="C140" s="68" t="s">
        <v>1</v>
      </c>
      <c r="D140" s="69">
        <v>8</v>
      </c>
      <c r="E140" s="70" t="s">
        <v>18</v>
      </c>
      <c r="F140" s="71">
        <v>1</v>
      </c>
      <c r="G140" s="77">
        <f t="shared" si="24"/>
        <v>9</v>
      </c>
      <c r="H140" s="73">
        <f t="shared" ref="H140:H147" si="25">$H$139</f>
        <v>1668</v>
      </c>
      <c r="I140" s="246"/>
      <c r="J140" s="73">
        <f t="shared" si="11"/>
        <v>166</v>
      </c>
      <c r="K140" s="246"/>
      <c r="L140" s="73">
        <f t="shared" si="23"/>
        <v>1876</v>
      </c>
      <c r="M140" s="74">
        <f t="shared" si="1"/>
        <v>21011</v>
      </c>
      <c r="N140" s="74">
        <f t="shared" si="2"/>
        <v>20560</v>
      </c>
      <c r="O140" s="74">
        <f t="shared" si="3"/>
        <v>20448</v>
      </c>
      <c r="P140" s="74">
        <f t="shared" si="4"/>
        <v>20110</v>
      </c>
      <c r="Q140" s="74">
        <f t="shared" si="5"/>
        <v>19885</v>
      </c>
      <c r="R140" s="74">
        <f t="shared" si="6"/>
        <v>19435</v>
      </c>
      <c r="S140" s="74">
        <f t="shared" si="7"/>
        <v>19097</v>
      </c>
      <c r="T140" s="74">
        <f t="shared" si="8"/>
        <v>18760</v>
      </c>
      <c r="U140" s="44"/>
      <c r="V140" s="44"/>
    </row>
    <row r="141" spans="1:22" ht="18" customHeight="1" x14ac:dyDescent="0.15">
      <c r="A141" s="57" t="s">
        <v>606</v>
      </c>
      <c r="B141" s="67" t="s">
        <v>6</v>
      </c>
      <c r="C141" s="68" t="s">
        <v>1</v>
      </c>
      <c r="D141" s="69">
        <v>8</v>
      </c>
      <c r="E141" s="70" t="s">
        <v>18</v>
      </c>
      <c r="F141" s="71">
        <v>1.5</v>
      </c>
      <c r="G141" s="77">
        <f t="shared" si="24"/>
        <v>9.5</v>
      </c>
      <c r="H141" s="73">
        <f t="shared" si="25"/>
        <v>1668</v>
      </c>
      <c r="I141" s="246"/>
      <c r="J141" s="73">
        <f t="shared" si="11"/>
        <v>249</v>
      </c>
      <c r="K141" s="246"/>
      <c r="L141" s="73">
        <f t="shared" si="23"/>
        <v>1979</v>
      </c>
      <c r="M141" s="74">
        <f t="shared" si="1"/>
        <v>22164</v>
      </c>
      <c r="N141" s="74">
        <f t="shared" si="2"/>
        <v>21689</v>
      </c>
      <c r="O141" s="74">
        <f t="shared" si="3"/>
        <v>21571</v>
      </c>
      <c r="P141" s="74">
        <f t="shared" si="4"/>
        <v>21214</v>
      </c>
      <c r="Q141" s="74">
        <f t="shared" si="5"/>
        <v>20977</v>
      </c>
      <c r="R141" s="74">
        <f t="shared" si="6"/>
        <v>20502</v>
      </c>
      <c r="S141" s="74">
        <f t="shared" si="7"/>
        <v>20146</v>
      </c>
      <c r="T141" s="74">
        <f t="shared" si="8"/>
        <v>19790</v>
      </c>
      <c r="U141" s="44"/>
      <c r="V141" s="44"/>
    </row>
    <row r="142" spans="1:22" ht="18" customHeight="1" x14ac:dyDescent="0.15">
      <c r="A142" s="57" t="s">
        <v>607</v>
      </c>
      <c r="B142" s="67" t="s">
        <v>6</v>
      </c>
      <c r="C142" s="68" t="s">
        <v>1</v>
      </c>
      <c r="D142" s="69">
        <v>8</v>
      </c>
      <c r="E142" s="70" t="s">
        <v>18</v>
      </c>
      <c r="F142" s="71">
        <v>2</v>
      </c>
      <c r="G142" s="77">
        <f t="shared" si="24"/>
        <v>10</v>
      </c>
      <c r="H142" s="73">
        <f t="shared" si="25"/>
        <v>1668</v>
      </c>
      <c r="I142" s="246"/>
      <c r="J142" s="73">
        <f t="shared" si="11"/>
        <v>332</v>
      </c>
      <c r="K142" s="246"/>
      <c r="L142" s="73">
        <f t="shared" si="23"/>
        <v>2083</v>
      </c>
      <c r="M142" s="74">
        <f t="shared" si="1"/>
        <v>23329</v>
      </c>
      <c r="N142" s="74">
        <f t="shared" si="2"/>
        <v>22829</v>
      </c>
      <c r="O142" s="74">
        <f t="shared" si="3"/>
        <v>22704</v>
      </c>
      <c r="P142" s="74">
        <f t="shared" si="4"/>
        <v>22329</v>
      </c>
      <c r="Q142" s="74">
        <f t="shared" si="5"/>
        <v>22079</v>
      </c>
      <c r="R142" s="74">
        <f t="shared" si="6"/>
        <v>21579</v>
      </c>
      <c r="S142" s="74">
        <f t="shared" si="7"/>
        <v>21204</v>
      </c>
      <c r="T142" s="74">
        <f t="shared" si="8"/>
        <v>20830</v>
      </c>
      <c r="U142" s="44"/>
      <c r="V142" s="44"/>
    </row>
    <row r="143" spans="1:22" ht="18" customHeight="1" x14ac:dyDescent="0.15">
      <c r="A143" s="57" t="s">
        <v>608</v>
      </c>
      <c r="B143" s="67" t="s">
        <v>6</v>
      </c>
      <c r="C143" s="68" t="s">
        <v>1</v>
      </c>
      <c r="D143" s="69">
        <v>8</v>
      </c>
      <c r="E143" s="70" t="s">
        <v>18</v>
      </c>
      <c r="F143" s="71">
        <v>2.5</v>
      </c>
      <c r="G143" s="77">
        <f t="shared" si="24"/>
        <v>10.5</v>
      </c>
      <c r="H143" s="73">
        <f t="shared" si="25"/>
        <v>1668</v>
      </c>
      <c r="I143" s="246"/>
      <c r="J143" s="73">
        <f t="shared" si="11"/>
        <v>415</v>
      </c>
      <c r="K143" s="246"/>
      <c r="L143" s="73">
        <f t="shared" si="23"/>
        <v>2187</v>
      </c>
      <c r="M143" s="74">
        <f t="shared" si="1"/>
        <v>24494</v>
      </c>
      <c r="N143" s="74">
        <f t="shared" si="2"/>
        <v>23969</v>
      </c>
      <c r="O143" s="74">
        <f t="shared" si="3"/>
        <v>23838</v>
      </c>
      <c r="P143" s="74">
        <f t="shared" si="4"/>
        <v>23444</v>
      </c>
      <c r="Q143" s="74">
        <f t="shared" si="5"/>
        <v>23182</v>
      </c>
      <c r="R143" s="74">
        <f t="shared" si="6"/>
        <v>22657</v>
      </c>
      <c r="S143" s="74">
        <f t="shared" si="7"/>
        <v>22263</v>
      </c>
      <c r="T143" s="74">
        <f t="shared" si="8"/>
        <v>21870</v>
      </c>
      <c r="U143" s="44"/>
      <c r="V143" s="44"/>
    </row>
    <row r="144" spans="1:22" ht="18" customHeight="1" x14ac:dyDescent="0.15">
      <c r="A144" s="57" t="s">
        <v>609</v>
      </c>
      <c r="B144" s="67" t="s">
        <v>6</v>
      </c>
      <c r="C144" s="68" t="s">
        <v>1</v>
      </c>
      <c r="D144" s="69">
        <v>8</v>
      </c>
      <c r="E144" s="70" t="s">
        <v>18</v>
      </c>
      <c r="F144" s="71">
        <v>3</v>
      </c>
      <c r="G144" s="77">
        <f t="shared" si="24"/>
        <v>11</v>
      </c>
      <c r="H144" s="73">
        <f t="shared" si="25"/>
        <v>1668</v>
      </c>
      <c r="I144" s="246"/>
      <c r="J144" s="73">
        <f t="shared" si="11"/>
        <v>498</v>
      </c>
      <c r="K144" s="246"/>
      <c r="L144" s="73">
        <f t="shared" si="23"/>
        <v>2291</v>
      </c>
      <c r="M144" s="74">
        <f t="shared" si="1"/>
        <v>25659</v>
      </c>
      <c r="N144" s="74">
        <f t="shared" si="2"/>
        <v>25109</v>
      </c>
      <c r="O144" s="74">
        <f t="shared" si="3"/>
        <v>24971</v>
      </c>
      <c r="P144" s="74">
        <f t="shared" si="4"/>
        <v>24559</v>
      </c>
      <c r="Q144" s="74">
        <f t="shared" si="5"/>
        <v>24284</v>
      </c>
      <c r="R144" s="74">
        <f t="shared" si="6"/>
        <v>23734</v>
      </c>
      <c r="S144" s="74">
        <f t="shared" si="7"/>
        <v>23322</v>
      </c>
      <c r="T144" s="74">
        <f t="shared" si="8"/>
        <v>22910</v>
      </c>
      <c r="U144" s="44"/>
      <c r="V144" s="44"/>
    </row>
    <row r="145" spans="1:22" ht="18" customHeight="1" x14ac:dyDescent="0.15">
      <c r="A145" s="57" t="s">
        <v>610</v>
      </c>
      <c r="B145" s="67" t="s">
        <v>6</v>
      </c>
      <c r="C145" s="68" t="s">
        <v>1</v>
      </c>
      <c r="D145" s="69">
        <v>8</v>
      </c>
      <c r="E145" s="70" t="s">
        <v>18</v>
      </c>
      <c r="F145" s="71">
        <v>3.5</v>
      </c>
      <c r="G145" s="77">
        <f t="shared" si="24"/>
        <v>11.5</v>
      </c>
      <c r="H145" s="73">
        <f t="shared" si="25"/>
        <v>1668</v>
      </c>
      <c r="I145" s="246"/>
      <c r="J145" s="73">
        <f t="shared" si="11"/>
        <v>581</v>
      </c>
      <c r="K145" s="246"/>
      <c r="L145" s="73">
        <f t="shared" si="23"/>
        <v>2394</v>
      </c>
      <c r="M145" s="74">
        <f t="shared" si="1"/>
        <v>26812</v>
      </c>
      <c r="N145" s="74">
        <f t="shared" si="2"/>
        <v>26238</v>
      </c>
      <c r="O145" s="74">
        <f t="shared" si="3"/>
        <v>26094</v>
      </c>
      <c r="P145" s="74">
        <f t="shared" si="4"/>
        <v>25663</v>
      </c>
      <c r="Q145" s="74">
        <f t="shared" si="5"/>
        <v>25376</v>
      </c>
      <c r="R145" s="74">
        <f t="shared" si="6"/>
        <v>24801</v>
      </c>
      <c r="S145" s="74">
        <f t="shared" si="7"/>
        <v>24370</v>
      </c>
      <c r="T145" s="74">
        <f t="shared" si="8"/>
        <v>23940</v>
      </c>
      <c r="U145" s="44"/>
      <c r="V145" s="44"/>
    </row>
    <row r="146" spans="1:22" ht="18" customHeight="1" x14ac:dyDescent="0.15">
      <c r="A146" s="57" t="s">
        <v>611</v>
      </c>
      <c r="B146" s="67" t="s">
        <v>6</v>
      </c>
      <c r="C146" s="68" t="s">
        <v>1</v>
      </c>
      <c r="D146" s="69">
        <v>8</v>
      </c>
      <c r="E146" s="70" t="s">
        <v>18</v>
      </c>
      <c r="F146" s="71">
        <v>4</v>
      </c>
      <c r="G146" s="77">
        <f t="shared" si="24"/>
        <v>12</v>
      </c>
      <c r="H146" s="73">
        <f t="shared" si="25"/>
        <v>1668</v>
      </c>
      <c r="I146" s="246"/>
      <c r="J146" s="73">
        <f t="shared" si="11"/>
        <v>664</v>
      </c>
      <c r="K146" s="246"/>
      <c r="L146" s="73">
        <f t="shared" si="23"/>
        <v>2498</v>
      </c>
      <c r="M146" s="74">
        <f t="shared" si="1"/>
        <v>27977</v>
      </c>
      <c r="N146" s="74">
        <f t="shared" si="2"/>
        <v>27378</v>
      </c>
      <c r="O146" s="74">
        <f t="shared" si="3"/>
        <v>27228</v>
      </c>
      <c r="P146" s="74">
        <f t="shared" si="4"/>
        <v>26778</v>
      </c>
      <c r="Q146" s="74">
        <f t="shared" si="5"/>
        <v>26478</v>
      </c>
      <c r="R146" s="74">
        <f t="shared" si="6"/>
        <v>25879</v>
      </c>
      <c r="S146" s="74">
        <f t="shared" si="7"/>
        <v>25429</v>
      </c>
      <c r="T146" s="74">
        <f t="shared" si="8"/>
        <v>24980</v>
      </c>
      <c r="U146" s="44"/>
      <c r="V146" s="44"/>
    </row>
    <row r="147" spans="1:22" ht="18" customHeight="1" x14ac:dyDescent="0.15">
      <c r="A147" s="57" t="s">
        <v>612</v>
      </c>
      <c r="B147" s="67" t="s">
        <v>6</v>
      </c>
      <c r="C147" s="68" t="s">
        <v>1</v>
      </c>
      <c r="D147" s="69">
        <v>8</v>
      </c>
      <c r="E147" s="70" t="s">
        <v>18</v>
      </c>
      <c r="F147" s="71">
        <v>4.5</v>
      </c>
      <c r="G147" s="77">
        <f t="shared" si="24"/>
        <v>12.5</v>
      </c>
      <c r="H147" s="73">
        <f t="shared" si="25"/>
        <v>1668</v>
      </c>
      <c r="I147" s="246"/>
      <c r="J147" s="73">
        <f t="shared" si="11"/>
        <v>747</v>
      </c>
      <c r="K147" s="246"/>
      <c r="L147" s="73">
        <f t="shared" si="23"/>
        <v>2602</v>
      </c>
      <c r="M147" s="74">
        <f t="shared" si="1"/>
        <v>29142</v>
      </c>
      <c r="N147" s="74">
        <f t="shared" si="2"/>
        <v>28517</v>
      </c>
      <c r="O147" s="74">
        <f t="shared" si="3"/>
        <v>28361</v>
      </c>
      <c r="P147" s="74">
        <f t="shared" si="4"/>
        <v>27893</v>
      </c>
      <c r="Q147" s="74">
        <f t="shared" si="5"/>
        <v>27581</v>
      </c>
      <c r="R147" s="74">
        <f t="shared" si="6"/>
        <v>26956</v>
      </c>
      <c r="S147" s="74">
        <f t="shared" si="7"/>
        <v>26488</v>
      </c>
      <c r="T147" s="74">
        <f t="shared" si="8"/>
        <v>26020</v>
      </c>
      <c r="U147" s="44"/>
      <c r="V147" s="44"/>
    </row>
    <row r="148" spans="1:22" ht="18" customHeight="1" x14ac:dyDescent="0.15">
      <c r="A148" s="57" t="s">
        <v>362</v>
      </c>
      <c r="B148" s="67" t="s">
        <v>6</v>
      </c>
      <c r="C148" s="68" t="s">
        <v>1</v>
      </c>
      <c r="D148" s="69">
        <v>8.5</v>
      </c>
      <c r="E148" s="70" t="s">
        <v>18</v>
      </c>
      <c r="F148" s="71">
        <v>0.5</v>
      </c>
      <c r="G148" s="77">
        <f t="shared" si="24"/>
        <v>9</v>
      </c>
      <c r="H148" s="73">
        <f>基本・単一!L20</f>
        <v>1751</v>
      </c>
      <c r="I148" s="246"/>
      <c r="J148" s="73">
        <f t="shared" si="11"/>
        <v>83</v>
      </c>
      <c r="K148" s="246"/>
      <c r="L148" s="73">
        <f t="shared" si="23"/>
        <v>1855</v>
      </c>
      <c r="M148" s="74">
        <f t="shared" si="1"/>
        <v>20776</v>
      </c>
      <c r="N148" s="74">
        <f t="shared" si="2"/>
        <v>20330</v>
      </c>
      <c r="O148" s="74">
        <f t="shared" si="3"/>
        <v>20219</v>
      </c>
      <c r="P148" s="74">
        <f t="shared" si="4"/>
        <v>19885</v>
      </c>
      <c r="Q148" s="74">
        <f t="shared" si="5"/>
        <v>19663</v>
      </c>
      <c r="R148" s="74">
        <f t="shared" si="6"/>
        <v>19217</v>
      </c>
      <c r="S148" s="74">
        <f t="shared" si="7"/>
        <v>18883</v>
      </c>
      <c r="T148" s="74">
        <f t="shared" si="8"/>
        <v>18550</v>
      </c>
      <c r="U148" s="44"/>
      <c r="V148" s="44"/>
    </row>
    <row r="149" spans="1:22" ht="18" customHeight="1" x14ac:dyDescent="0.15">
      <c r="A149" s="57" t="s">
        <v>363</v>
      </c>
      <c r="B149" s="67" t="s">
        <v>6</v>
      </c>
      <c r="C149" s="68" t="s">
        <v>1</v>
      </c>
      <c r="D149" s="69">
        <v>8.5</v>
      </c>
      <c r="E149" s="70" t="s">
        <v>18</v>
      </c>
      <c r="F149" s="71">
        <v>1</v>
      </c>
      <c r="G149" s="77">
        <f t="shared" si="24"/>
        <v>9.5</v>
      </c>
      <c r="H149" s="73">
        <f t="shared" ref="H149:H156" si="26">$H$148</f>
        <v>1751</v>
      </c>
      <c r="I149" s="246"/>
      <c r="J149" s="73">
        <f t="shared" si="11"/>
        <v>166</v>
      </c>
      <c r="K149" s="246"/>
      <c r="L149" s="73">
        <f t="shared" si="23"/>
        <v>1959</v>
      </c>
      <c r="M149" s="74">
        <f t="shared" si="1"/>
        <v>21940</v>
      </c>
      <c r="N149" s="74">
        <f t="shared" si="2"/>
        <v>21470</v>
      </c>
      <c r="O149" s="74">
        <f t="shared" si="3"/>
        <v>21353</v>
      </c>
      <c r="P149" s="74">
        <f t="shared" si="4"/>
        <v>21000</v>
      </c>
      <c r="Q149" s="74">
        <f t="shared" si="5"/>
        <v>20765</v>
      </c>
      <c r="R149" s="74">
        <f t="shared" si="6"/>
        <v>20295</v>
      </c>
      <c r="S149" s="74">
        <f t="shared" si="7"/>
        <v>19942</v>
      </c>
      <c r="T149" s="74">
        <f t="shared" si="8"/>
        <v>19590</v>
      </c>
      <c r="U149" s="44"/>
      <c r="V149" s="44"/>
    </row>
    <row r="150" spans="1:22" ht="18" customHeight="1" x14ac:dyDescent="0.15">
      <c r="A150" s="57" t="s">
        <v>364</v>
      </c>
      <c r="B150" s="67" t="s">
        <v>6</v>
      </c>
      <c r="C150" s="68" t="s">
        <v>1</v>
      </c>
      <c r="D150" s="69">
        <v>8.5</v>
      </c>
      <c r="E150" s="70" t="s">
        <v>18</v>
      </c>
      <c r="F150" s="71">
        <v>1.5</v>
      </c>
      <c r="G150" s="77">
        <f t="shared" si="24"/>
        <v>10</v>
      </c>
      <c r="H150" s="73">
        <f t="shared" si="26"/>
        <v>1751</v>
      </c>
      <c r="I150" s="246"/>
      <c r="J150" s="73">
        <f t="shared" si="11"/>
        <v>249</v>
      </c>
      <c r="K150" s="246"/>
      <c r="L150" s="73">
        <f t="shared" si="23"/>
        <v>2062</v>
      </c>
      <c r="M150" s="74">
        <f t="shared" si="1"/>
        <v>23094</v>
      </c>
      <c r="N150" s="74">
        <f t="shared" si="2"/>
        <v>22599</v>
      </c>
      <c r="O150" s="74">
        <f t="shared" si="3"/>
        <v>22475</v>
      </c>
      <c r="P150" s="74">
        <f t="shared" si="4"/>
        <v>22104</v>
      </c>
      <c r="Q150" s="74">
        <f t="shared" si="5"/>
        <v>21857</v>
      </c>
      <c r="R150" s="74">
        <f t="shared" si="6"/>
        <v>21362</v>
      </c>
      <c r="S150" s="74">
        <f t="shared" si="7"/>
        <v>20991</v>
      </c>
      <c r="T150" s="74">
        <f t="shared" si="8"/>
        <v>20620</v>
      </c>
      <c r="U150" s="44"/>
      <c r="V150" s="44"/>
    </row>
    <row r="151" spans="1:22" ht="18" customHeight="1" x14ac:dyDescent="0.15">
      <c r="A151" s="57" t="s">
        <v>365</v>
      </c>
      <c r="B151" s="67" t="s">
        <v>6</v>
      </c>
      <c r="C151" s="68" t="s">
        <v>1</v>
      </c>
      <c r="D151" s="69">
        <v>8.5</v>
      </c>
      <c r="E151" s="70" t="s">
        <v>18</v>
      </c>
      <c r="F151" s="71">
        <v>2</v>
      </c>
      <c r="G151" s="77">
        <f t="shared" si="24"/>
        <v>10.5</v>
      </c>
      <c r="H151" s="73">
        <f t="shared" si="26"/>
        <v>1751</v>
      </c>
      <c r="I151" s="246"/>
      <c r="J151" s="73">
        <f t="shared" si="11"/>
        <v>332</v>
      </c>
      <c r="K151" s="246"/>
      <c r="L151" s="73">
        <f t="shared" si="23"/>
        <v>2166</v>
      </c>
      <c r="M151" s="74">
        <f t="shared" si="1"/>
        <v>24259</v>
      </c>
      <c r="N151" s="74">
        <f t="shared" si="2"/>
        <v>23739</v>
      </c>
      <c r="O151" s="74">
        <f t="shared" si="3"/>
        <v>23609</v>
      </c>
      <c r="P151" s="74">
        <f t="shared" si="4"/>
        <v>23219</v>
      </c>
      <c r="Q151" s="74">
        <f t="shared" si="5"/>
        <v>22959</v>
      </c>
      <c r="R151" s="74">
        <f t="shared" si="6"/>
        <v>22439</v>
      </c>
      <c r="S151" s="74">
        <f t="shared" si="7"/>
        <v>22049</v>
      </c>
      <c r="T151" s="74">
        <f t="shared" si="8"/>
        <v>21660</v>
      </c>
      <c r="U151" s="44"/>
      <c r="V151" s="44"/>
    </row>
    <row r="152" spans="1:22" ht="18" customHeight="1" x14ac:dyDescent="0.15">
      <c r="A152" s="57" t="s">
        <v>366</v>
      </c>
      <c r="B152" s="67" t="s">
        <v>6</v>
      </c>
      <c r="C152" s="68" t="s">
        <v>1</v>
      </c>
      <c r="D152" s="69">
        <v>8.5</v>
      </c>
      <c r="E152" s="70" t="s">
        <v>18</v>
      </c>
      <c r="F152" s="71">
        <v>2.5</v>
      </c>
      <c r="G152" s="77">
        <f t="shared" si="24"/>
        <v>11</v>
      </c>
      <c r="H152" s="73">
        <f t="shared" si="26"/>
        <v>1751</v>
      </c>
      <c r="I152" s="246"/>
      <c r="J152" s="73">
        <f t="shared" si="11"/>
        <v>415</v>
      </c>
      <c r="K152" s="246"/>
      <c r="L152" s="73">
        <f t="shared" si="23"/>
        <v>2270</v>
      </c>
      <c r="M152" s="74">
        <f t="shared" si="1"/>
        <v>25424</v>
      </c>
      <c r="N152" s="74">
        <f t="shared" si="2"/>
        <v>24879</v>
      </c>
      <c r="O152" s="74">
        <f t="shared" si="3"/>
        <v>24743</v>
      </c>
      <c r="P152" s="74">
        <f t="shared" si="4"/>
        <v>24334</v>
      </c>
      <c r="Q152" s="74">
        <f t="shared" si="5"/>
        <v>24062</v>
      </c>
      <c r="R152" s="74">
        <f t="shared" si="6"/>
        <v>23517</v>
      </c>
      <c r="S152" s="74">
        <f t="shared" si="7"/>
        <v>23108</v>
      </c>
      <c r="T152" s="74">
        <f t="shared" si="8"/>
        <v>22700</v>
      </c>
      <c r="U152" s="44"/>
      <c r="V152" s="44"/>
    </row>
    <row r="153" spans="1:22" ht="18" customHeight="1" x14ac:dyDescent="0.15">
      <c r="A153" s="57" t="s">
        <v>367</v>
      </c>
      <c r="B153" s="67" t="s">
        <v>6</v>
      </c>
      <c r="C153" s="68" t="s">
        <v>1</v>
      </c>
      <c r="D153" s="69">
        <v>8.5</v>
      </c>
      <c r="E153" s="70" t="s">
        <v>18</v>
      </c>
      <c r="F153" s="71">
        <v>3</v>
      </c>
      <c r="G153" s="77">
        <f t="shared" si="24"/>
        <v>11.5</v>
      </c>
      <c r="H153" s="73">
        <f t="shared" si="26"/>
        <v>1751</v>
      </c>
      <c r="I153" s="246"/>
      <c r="J153" s="73">
        <f t="shared" si="11"/>
        <v>498</v>
      </c>
      <c r="K153" s="246"/>
      <c r="L153" s="73">
        <f t="shared" si="23"/>
        <v>2374</v>
      </c>
      <c r="M153" s="74">
        <f t="shared" si="1"/>
        <v>26588</v>
      </c>
      <c r="N153" s="74">
        <f t="shared" si="2"/>
        <v>26019</v>
      </c>
      <c r="O153" s="74">
        <f t="shared" si="3"/>
        <v>25876</v>
      </c>
      <c r="P153" s="74">
        <f t="shared" si="4"/>
        <v>25449</v>
      </c>
      <c r="Q153" s="74">
        <f t="shared" si="5"/>
        <v>25164</v>
      </c>
      <c r="R153" s="74">
        <f t="shared" si="6"/>
        <v>24594</v>
      </c>
      <c r="S153" s="74">
        <f t="shared" si="7"/>
        <v>24167</v>
      </c>
      <c r="T153" s="74">
        <f t="shared" si="8"/>
        <v>23740</v>
      </c>
      <c r="U153" s="44"/>
      <c r="V153" s="44"/>
    </row>
    <row r="154" spans="1:22" ht="18" customHeight="1" x14ac:dyDescent="0.15">
      <c r="A154" s="57" t="s">
        <v>368</v>
      </c>
      <c r="B154" s="67" t="s">
        <v>6</v>
      </c>
      <c r="C154" s="68" t="s">
        <v>1</v>
      </c>
      <c r="D154" s="69">
        <v>8.5</v>
      </c>
      <c r="E154" s="70" t="s">
        <v>18</v>
      </c>
      <c r="F154" s="71">
        <v>3.5</v>
      </c>
      <c r="G154" s="77">
        <f t="shared" si="24"/>
        <v>12</v>
      </c>
      <c r="H154" s="73">
        <f t="shared" si="26"/>
        <v>1751</v>
      </c>
      <c r="I154" s="246"/>
      <c r="J154" s="73">
        <f t="shared" si="11"/>
        <v>581</v>
      </c>
      <c r="K154" s="246"/>
      <c r="L154" s="73">
        <f t="shared" si="23"/>
        <v>2477</v>
      </c>
      <c r="M154" s="74">
        <f t="shared" si="1"/>
        <v>27742</v>
      </c>
      <c r="N154" s="74">
        <f t="shared" si="2"/>
        <v>27147</v>
      </c>
      <c r="O154" s="74">
        <f t="shared" si="3"/>
        <v>26999</v>
      </c>
      <c r="P154" s="74">
        <f t="shared" si="4"/>
        <v>26553</v>
      </c>
      <c r="Q154" s="74">
        <f t="shared" si="5"/>
        <v>26256</v>
      </c>
      <c r="R154" s="74">
        <f t="shared" si="6"/>
        <v>25661</v>
      </c>
      <c r="S154" s="74">
        <f t="shared" si="7"/>
        <v>25215</v>
      </c>
      <c r="T154" s="74">
        <f t="shared" si="8"/>
        <v>24770</v>
      </c>
      <c r="U154" s="44"/>
      <c r="V154" s="44"/>
    </row>
    <row r="155" spans="1:22" ht="18" customHeight="1" x14ac:dyDescent="0.15">
      <c r="A155" s="57" t="s">
        <v>369</v>
      </c>
      <c r="B155" s="67" t="s">
        <v>6</v>
      </c>
      <c r="C155" s="68" t="s">
        <v>1</v>
      </c>
      <c r="D155" s="69">
        <v>8.5</v>
      </c>
      <c r="E155" s="70" t="s">
        <v>18</v>
      </c>
      <c r="F155" s="71">
        <v>4</v>
      </c>
      <c r="G155" s="77">
        <f t="shared" si="24"/>
        <v>12.5</v>
      </c>
      <c r="H155" s="73">
        <f t="shared" si="26"/>
        <v>1751</v>
      </c>
      <c r="I155" s="246"/>
      <c r="J155" s="73">
        <f t="shared" si="11"/>
        <v>664</v>
      </c>
      <c r="K155" s="246"/>
      <c r="L155" s="73">
        <f t="shared" si="23"/>
        <v>2581</v>
      </c>
      <c r="M155" s="74">
        <f t="shared" si="1"/>
        <v>28907</v>
      </c>
      <c r="N155" s="74">
        <f t="shared" si="2"/>
        <v>28287</v>
      </c>
      <c r="O155" s="74">
        <f t="shared" si="3"/>
        <v>28132</v>
      </c>
      <c r="P155" s="74">
        <f t="shared" si="4"/>
        <v>27668</v>
      </c>
      <c r="Q155" s="74">
        <f t="shared" si="5"/>
        <v>27358</v>
      </c>
      <c r="R155" s="74">
        <f t="shared" si="6"/>
        <v>26739</v>
      </c>
      <c r="S155" s="74">
        <f t="shared" si="7"/>
        <v>26274</v>
      </c>
      <c r="T155" s="74">
        <f t="shared" si="8"/>
        <v>25810</v>
      </c>
      <c r="U155" s="44"/>
      <c r="V155" s="44"/>
    </row>
    <row r="156" spans="1:22" ht="18" customHeight="1" x14ac:dyDescent="0.15">
      <c r="A156" s="57" t="s">
        <v>370</v>
      </c>
      <c r="B156" s="67" t="s">
        <v>6</v>
      </c>
      <c r="C156" s="68" t="s">
        <v>1</v>
      </c>
      <c r="D156" s="69">
        <v>8.5</v>
      </c>
      <c r="E156" s="70" t="s">
        <v>18</v>
      </c>
      <c r="F156" s="71">
        <v>4.5</v>
      </c>
      <c r="G156" s="77">
        <f t="shared" si="24"/>
        <v>13</v>
      </c>
      <c r="H156" s="73">
        <f t="shared" si="26"/>
        <v>1751</v>
      </c>
      <c r="I156" s="246"/>
      <c r="J156" s="73">
        <f t="shared" si="11"/>
        <v>747</v>
      </c>
      <c r="K156" s="246"/>
      <c r="L156" s="73">
        <f t="shared" si="23"/>
        <v>2685</v>
      </c>
      <c r="M156" s="74">
        <f t="shared" si="1"/>
        <v>30072</v>
      </c>
      <c r="N156" s="74">
        <f t="shared" si="2"/>
        <v>29427</v>
      </c>
      <c r="O156" s="74">
        <f t="shared" si="3"/>
        <v>29266</v>
      </c>
      <c r="P156" s="74">
        <f t="shared" si="4"/>
        <v>28783</v>
      </c>
      <c r="Q156" s="74">
        <f t="shared" si="5"/>
        <v>28461</v>
      </c>
      <c r="R156" s="74">
        <f t="shared" si="6"/>
        <v>27816</v>
      </c>
      <c r="S156" s="74">
        <f t="shared" si="7"/>
        <v>27333</v>
      </c>
      <c r="T156" s="74">
        <f t="shared" si="8"/>
        <v>26850</v>
      </c>
      <c r="U156" s="44"/>
      <c r="V156" s="44"/>
    </row>
    <row r="157" spans="1:22" ht="18" customHeight="1" x14ac:dyDescent="0.15">
      <c r="A157" s="57" t="s">
        <v>613</v>
      </c>
      <c r="B157" s="67" t="s">
        <v>6</v>
      </c>
      <c r="C157" s="68" t="s">
        <v>1</v>
      </c>
      <c r="D157" s="69">
        <v>9</v>
      </c>
      <c r="E157" s="70" t="s">
        <v>18</v>
      </c>
      <c r="F157" s="71">
        <v>0.5</v>
      </c>
      <c r="G157" s="77">
        <f t="shared" si="24"/>
        <v>9.5</v>
      </c>
      <c r="H157" s="73">
        <f>基本・単一!L21</f>
        <v>1834</v>
      </c>
      <c r="I157" s="246"/>
      <c r="J157" s="73">
        <f t="shared" si="11"/>
        <v>83</v>
      </c>
      <c r="K157" s="246"/>
      <c r="L157" s="73">
        <f t="shared" si="23"/>
        <v>1938</v>
      </c>
      <c r="M157" s="74">
        <f t="shared" si="1"/>
        <v>21705</v>
      </c>
      <c r="N157" s="74">
        <f t="shared" si="2"/>
        <v>21240</v>
      </c>
      <c r="O157" s="74">
        <f t="shared" si="3"/>
        <v>21124</v>
      </c>
      <c r="P157" s="74">
        <f t="shared" si="4"/>
        <v>20775</v>
      </c>
      <c r="Q157" s="74">
        <f t="shared" si="5"/>
        <v>20542</v>
      </c>
      <c r="R157" s="74">
        <f t="shared" si="6"/>
        <v>20077</v>
      </c>
      <c r="S157" s="74">
        <f t="shared" si="7"/>
        <v>19728</v>
      </c>
      <c r="T157" s="74">
        <f t="shared" si="8"/>
        <v>19380</v>
      </c>
      <c r="U157" s="44"/>
      <c r="V157" s="44"/>
    </row>
    <row r="158" spans="1:22" ht="18" customHeight="1" x14ac:dyDescent="0.15">
      <c r="A158" s="57" t="s">
        <v>614</v>
      </c>
      <c r="B158" s="67" t="s">
        <v>6</v>
      </c>
      <c r="C158" s="68" t="s">
        <v>1</v>
      </c>
      <c r="D158" s="69">
        <v>9</v>
      </c>
      <c r="E158" s="70" t="s">
        <v>18</v>
      </c>
      <c r="F158" s="71">
        <v>1</v>
      </c>
      <c r="G158" s="77">
        <f t="shared" si="24"/>
        <v>10</v>
      </c>
      <c r="H158" s="73">
        <f t="shared" ref="H158:H165" si="27">$H$157</f>
        <v>1834</v>
      </c>
      <c r="I158" s="246"/>
      <c r="J158" s="73">
        <f t="shared" si="11"/>
        <v>166</v>
      </c>
      <c r="K158" s="246"/>
      <c r="L158" s="73">
        <f t="shared" si="23"/>
        <v>2042</v>
      </c>
      <c r="M158" s="74">
        <f t="shared" si="1"/>
        <v>22870</v>
      </c>
      <c r="N158" s="74">
        <f t="shared" si="2"/>
        <v>22380</v>
      </c>
      <c r="O158" s="74">
        <f t="shared" si="3"/>
        <v>22257</v>
      </c>
      <c r="P158" s="74">
        <f t="shared" si="4"/>
        <v>21890</v>
      </c>
      <c r="Q158" s="74">
        <f t="shared" si="5"/>
        <v>21645</v>
      </c>
      <c r="R158" s="74">
        <f t="shared" si="6"/>
        <v>21155</v>
      </c>
      <c r="S158" s="74">
        <f t="shared" si="7"/>
        <v>20787</v>
      </c>
      <c r="T158" s="74">
        <f t="shared" si="8"/>
        <v>20420</v>
      </c>
      <c r="U158" s="44"/>
      <c r="V158" s="44"/>
    </row>
    <row r="159" spans="1:22" ht="18" customHeight="1" x14ac:dyDescent="0.15">
      <c r="A159" s="57" t="s">
        <v>615</v>
      </c>
      <c r="B159" s="67" t="s">
        <v>6</v>
      </c>
      <c r="C159" s="68" t="s">
        <v>1</v>
      </c>
      <c r="D159" s="69">
        <v>9</v>
      </c>
      <c r="E159" s="70" t="s">
        <v>18</v>
      </c>
      <c r="F159" s="71">
        <v>1.5</v>
      </c>
      <c r="G159" s="77">
        <f t="shared" si="24"/>
        <v>10.5</v>
      </c>
      <c r="H159" s="73">
        <f t="shared" si="27"/>
        <v>1834</v>
      </c>
      <c r="I159" s="246"/>
      <c r="J159" s="73">
        <f t="shared" si="11"/>
        <v>249</v>
      </c>
      <c r="K159" s="246"/>
      <c r="L159" s="73">
        <f t="shared" si="23"/>
        <v>2145</v>
      </c>
      <c r="M159" s="74">
        <f t="shared" si="1"/>
        <v>24024</v>
      </c>
      <c r="N159" s="74">
        <f t="shared" si="2"/>
        <v>23509</v>
      </c>
      <c r="O159" s="74">
        <f t="shared" si="3"/>
        <v>23380</v>
      </c>
      <c r="P159" s="74">
        <f t="shared" si="4"/>
        <v>22994</v>
      </c>
      <c r="Q159" s="74">
        <f t="shared" si="5"/>
        <v>22737</v>
      </c>
      <c r="R159" s="74">
        <f t="shared" si="6"/>
        <v>22222</v>
      </c>
      <c r="S159" s="74">
        <f t="shared" si="7"/>
        <v>21836</v>
      </c>
      <c r="T159" s="74">
        <f t="shared" si="8"/>
        <v>21450</v>
      </c>
      <c r="U159" s="44"/>
      <c r="V159" s="44"/>
    </row>
    <row r="160" spans="1:22" ht="18" customHeight="1" x14ac:dyDescent="0.15">
      <c r="A160" s="57" t="s">
        <v>616</v>
      </c>
      <c r="B160" s="67" t="s">
        <v>6</v>
      </c>
      <c r="C160" s="68" t="s">
        <v>1</v>
      </c>
      <c r="D160" s="69">
        <v>9</v>
      </c>
      <c r="E160" s="70" t="s">
        <v>18</v>
      </c>
      <c r="F160" s="71">
        <v>2</v>
      </c>
      <c r="G160" s="77">
        <f t="shared" si="24"/>
        <v>11</v>
      </c>
      <c r="H160" s="73">
        <f t="shared" si="27"/>
        <v>1834</v>
      </c>
      <c r="I160" s="246"/>
      <c r="J160" s="73">
        <f t="shared" si="11"/>
        <v>332</v>
      </c>
      <c r="K160" s="246"/>
      <c r="L160" s="73">
        <f t="shared" si="23"/>
        <v>2249</v>
      </c>
      <c r="M160" s="74">
        <f t="shared" si="1"/>
        <v>25188</v>
      </c>
      <c r="N160" s="74">
        <f t="shared" si="2"/>
        <v>24649</v>
      </c>
      <c r="O160" s="74">
        <f t="shared" si="3"/>
        <v>24514</v>
      </c>
      <c r="P160" s="74">
        <f t="shared" si="4"/>
        <v>24109</v>
      </c>
      <c r="Q160" s="74">
        <f t="shared" si="5"/>
        <v>23839</v>
      </c>
      <c r="R160" s="74">
        <f t="shared" si="6"/>
        <v>23299</v>
      </c>
      <c r="S160" s="74">
        <f t="shared" si="7"/>
        <v>22894</v>
      </c>
      <c r="T160" s="74">
        <f t="shared" si="8"/>
        <v>22490</v>
      </c>
      <c r="U160" s="44"/>
      <c r="V160" s="44"/>
    </row>
    <row r="161" spans="1:22" ht="18" customHeight="1" x14ac:dyDescent="0.15">
      <c r="A161" s="57" t="s">
        <v>617</v>
      </c>
      <c r="B161" s="67" t="s">
        <v>6</v>
      </c>
      <c r="C161" s="68" t="s">
        <v>1</v>
      </c>
      <c r="D161" s="69">
        <v>9</v>
      </c>
      <c r="E161" s="70" t="s">
        <v>18</v>
      </c>
      <c r="F161" s="71">
        <v>2.5</v>
      </c>
      <c r="G161" s="77">
        <f t="shared" si="24"/>
        <v>11.5</v>
      </c>
      <c r="H161" s="73">
        <f t="shared" si="27"/>
        <v>1834</v>
      </c>
      <c r="I161" s="246"/>
      <c r="J161" s="73">
        <f t="shared" si="11"/>
        <v>415</v>
      </c>
      <c r="K161" s="246"/>
      <c r="L161" s="73">
        <f t="shared" si="23"/>
        <v>2353</v>
      </c>
      <c r="M161" s="74">
        <f t="shared" si="1"/>
        <v>26353</v>
      </c>
      <c r="N161" s="74">
        <f t="shared" si="2"/>
        <v>25788</v>
      </c>
      <c r="O161" s="74">
        <f t="shared" si="3"/>
        <v>25647</v>
      </c>
      <c r="P161" s="74">
        <f t="shared" si="4"/>
        <v>25224</v>
      </c>
      <c r="Q161" s="74">
        <f t="shared" si="5"/>
        <v>24941</v>
      </c>
      <c r="R161" s="74">
        <f t="shared" si="6"/>
        <v>24377</v>
      </c>
      <c r="S161" s="74">
        <f t="shared" si="7"/>
        <v>23953</v>
      </c>
      <c r="T161" s="74">
        <f t="shared" si="8"/>
        <v>23530</v>
      </c>
      <c r="U161" s="44"/>
      <c r="V161" s="44"/>
    </row>
    <row r="162" spans="1:22" ht="18" customHeight="1" x14ac:dyDescent="0.15">
      <c r="A162" s="57" t="s">
        <v>618</v>
      </c>
      <c r="B162" s="67" t="s">
        <v>6</v>
      </c>
      <c r="C162" s="68" t="s">
        <v>1</v>
      </c>
      <c r="D162" s="69">
        <v>9</v>
      </c>
      <c r="E162" s="70" t="s">
        <v>18</v>
      </c>
      <c r="F162" s="71">
        <v>3</v>
      </c>
      <c r="G162" s="77">
        <f t="shared" si="24"/>
        <v>12</v>
      </c>
      <c r="H162" s="73">
        <f t="shared" si="27"/>
        <v>1834</v>
      </c>
      <c r="I162" s="246"/>
      <c r="J162" s="73">
        <f t="shared" si="11"/>
        <v>498</v>
      </c>
      <c r="K162" s="246"/>
      <c r="L162" s="73">
        <f t="shared" si="23"/>
        <v>2457</v>
      </c>
      <c r="M162" s="74">
        <f t="shared" si="1"/>
        <v>27518</v>
      </c>
      <c r="N162" s="74">
        <f t="shared" si="2"/>
        <v>26928</v>
      </c>
      <c r="O162" s="74">
        <f t="shared" si="3"/>
        <v>26781</v>
      </c>
      <c r="P162" s="74">
        <f t="shared" si="4"/>
        <v>26339</v>
      </c>
      <c r="Q162" s="74">
        <f t="shared" si="5"/>
        <v>26044</v>
      </c>
      <c r="R162" s="74">
        <f t="shared" si="6"/>
        <v>25454</v>
      </c>
      <c r="S162" s="74">
        <f t="shared" si="7"/>
        <v>25012</v>
      </c>
      <c r="T162" s="74">
        <f t="shared" si="8"/>
        <v>24570</v>
      </c>
      <c r="U162" s="44"/>
      <c r="V162" s="44"/>
    </row>
    <row r="163" spans="1:22" ht="18" customHeight="1" x14ac:dyDescent="0.15">
      <c r="A163" s="57" t="s">
        <v>619</v>
      </c>
      <c r="B163" s="67" t="s">
        <v>6</v>
      </c>
      <c r="C163" s="68" t="s">
        <v>1</v>
      </c>
      <c r="D163" s="69">
        <v>9</v>
      </c>
      <c r="E163" s="70" t="s">
        <v>18</v>
      </c>
      <c r="F163" s="71">
        <v>3.5</v>
      </c>
      <c r="G163" s="77">
        <f t="shared" si="24"/>
        <v>12.5</v>
      </c>
      <c r="H163" s="73">
        <f t="shared" si="27"/>
        <v>1834</v>
      </c>
      <c r="I163" s="246"/>
      <c r="J163" s="73">
        <f t="shared" si="11"/>
        <v>581</v>
      </c>
      <c r="K163" s="246"/>
      <c r="L163" s="73">
        <f t="shared" si="23"/>
        <v>2560</v>
      </c>
      <c r="M163" s="74">
        <f t="shared" si="1"/>
        <v>28672</v>
      </c>
      <c r="N163" s="74">
        <f t="shared" si="2"/>
        <v>28057</v>
      </c>
      <c r="O163" s="74">
        <f t="shared" si="3"/>
        <v>27904</v>
      </c>
      <c r="P163" s="74">
        <f t="shared" si="4"/>
        <v>27443</v>
      </c>
      <c r="Q163" s="74">
        <f t="shared" si="5"/>
        <v>27136</v>
      </c>
      <c r="R163" s="74">
        <f t="shared" si="6"/>
        <v>26521</v>
      </c>
      <c r="S163" s="74">
        <f t="shared" si="7"/>
        <v>26060</v>
      </c>
      <c r="T163" s="74">
        <f t="shared" si="8"/>
        <v>25600</v>
      </c>
      <c r="U163" s="44"/>
      <c r="V163" s="44"/>
    </row>
    <row r="164" spans="1:22" ht="18" customHeight="1" x14ac:dyDescent="0.15">
      <c r="A164" s="57" t="s">
        <v>620</v>
      </c>
      <c r="B164" s="67" t="s">
        <v>6</v>
      </c>
      <c r="C164" s="68" t="s">
        <v>1</v>
      </c>
      <c r="D164" s="69">
        <v>9</v>
      </c>
      <c r="E164" s="70" t="s">
        <v>18</v>
      </c>
      <c r="F164" s="71">
        <v>4</v>
      </c>
      <c r="G164" s="77">
        <f t="shared" si="24"/>
        <v>13</v>
      </c>
      <c r="H164" s="73">
        <f t="shared" si="27"/>
        <v>1834</v>
      </c>
      <c r="I164" s="246"/>
      <c r="J164" s="73">
        <f t="shared" si="11"/>
        <v>664</v>
      </c>
      <c r="K164" s="246"/>
      <c r="L164" s="73">
        <f t="shared" ref="L164:L192" si="28">ROUND(H164*(1+$I$4),0)+ROUND(J164*(1+$K$4),0)</f>
        <v>2664</v>
      </c>
      <c r="M164" s="74">
        <f t="shared" si="1"/>
        <v>29836</v>
      </c>
      <c r="N164" s="74">
        <f t="shared" si="2"/>
        <v>29197</v>
      </c>
      <c r="O164" s="74">
        <f t="shared" si="3"/>
        <v>29037</v>
      </c>
      <c r="P164" s="74">
        <f t="shared" si="4"/>
        <v>28558</v>
      </c>
      <c r="Q164" s="74">
        <f t="shared" si="5"/>
        <v>28238</v>
      </c>
      <c r="R164" s="74">
        <f t="shared" si="6"/>
        <v>27599</v>
      </c>
      <c r="S164" s="74">
        <f t="shared" si="7"/>
        <v>27119</v>
      </c>
      <c r="T164" s="74">
        <f t="shared" si="8"/>
        <v>26640</v>
      </c>
      <c r="U164" s="44"/>
      <c r="V164" s="44"/>
    </row>
    <row r="165" spans="1:22" ht="18" customHeight="1" x14ac:dyDescent="0.15">
      <c r="A165" s="57" t="s">
        <v>621</v>
      </c>
      <c r="B165" s="67" t="s">
        <v>6</v>
      </c>
      <c r="C165" s="68" t="s">
        <v>1</v>
      </c>
      <c r="D165" s="69">
        <v>9</v>
      </c>
      <c r="E165" s="70" t="s">
        <v>18</v>
      </c>
      <c r="F165" s="71">
        <v>4.5</v>
      </c>
      <c r="G165" s="77">
        <f t="shared" si="24"/>
        <v>13.5</v>
      </c>
      <c r="H165" s="73">
        <f t="shared" si="27"/>
        <v>1834</v>
      </c>
      <c r="I165" s="246"/>
      <c r="J165" s="73">
        <f t="shared" si="11"/>
        <v>747</v>
      </c>
      <c r="K165" s="246"/>
      <c r="L165" s="73">
        <f t="shared" si="28"/>
        <v>2768</v>
      </c>
      <c r="M165" s="74">
        <f t="shared" si="1"/>
        <v>31001</v>
      </c>
      <c r="N165" s="74">
        <f t="shared" si="2"/>
        <v>30337</v>
      </c>
      <c r="O165" s="74">
        <f t="shared" si="3"/>
        <v>30171</v>
      </c>
      <c r="P165" s="74">
        <f t="shared" si="4"/>
        <v>29672</v>
      </c>
      <c r="Q165" s="74">
        <f t="shared" si="5"/>
        <v>29340</v>
      </c>
      <c r="R165" s="74">
        <f t="shared" si="6"/>
        <v>28676</v>
      </c>
      <c r="S165" s="74">
        <f t="shared" si="7"/>
        <v>28178</v>
      </c>
      <c r="T165" s="74">
        <f t="shared" si="8"/>
        <v>27680</v>
      </c>
      <c r="U165" s="44"/>
      <c r="V165" s="44"/>
    </row>
    <row r="166" spans="1:22" ht="18" customHeight="1" x14ac:dyDescent="0.15">
      <c r="A166" s="57" t="s">
        <v>371</v>
      </c>
      <c r="B166" s="67" t="s">
        <v>6</v>
      </c>
      <c r="C166" s="68" t="s">
        <v>1</v>
      </c>
      <c r="D166" s="69">
        <v>9.5</v>
      </c>
      <c r="E166" s="70" t="s">
        <v>18</v>
      </c>
      <c r="F166" s="71">
        <v>0.5</v>
      </c>
      <c r="G166" s="77">
        <f t="shared" si="24"/>
        <v>10</v>
      </c>
      <c r="H166" s="73">
        <f>基本・単一!L22</f>
        <v>1917</v>
      </c>
      <c r="I166" s="246"/>
      <c r="J166" s="73">
        <f t="shared" si="11"/>
        <v>83</v>
      </c>
      <c r="K166" s="246"/>
      <c r="L166" s="73">
        <f t="shared" si="28"/>
        <v>2021</v>
      </c>
      <c r="M166" s="74">
        <f t="shared" si="1"/>
        <v>22635</v>
      </c>
      <c r="N166" s="74">
        <f t="shared" si="2"/>
        <v>22150</v>
      </c>
      <c r="O166" s="74">
        <f t="shared" si="3"/>
        <v>22028</v>
      </c>
      <c r="P166" s="74">
        <f t="shared" si="4"/>
        <v>21665</v>
      </c>
      <c r="Q166" s="74">
        <f t="shared" si="5"/>
        <v>21422</v>
      </c>
      <c r="R166" s="74">
        <f t="shared" si="6"/>
        <v>20937</v>
      </c>
      <c r="S166" s="74">
        <f t="shared" si="7"/>
        <v>20573</v>
      </c>
      <c r="T166" s="74">
        <f t="shared" si="8"/>
        <v>20210</v>
      </c>
      <c r="U166" s="44"/>
      <c r="V166" s="44"/>
    </row>
    <row r="167" spans="1:22" ht="18" customHeight="1" x14ac:dyDescent="0.15">
      <c r="A167" s="57" t="s">
        <v>372</v>
      </c>
      <c r="B167" s="67" t="s">
        <v>6</v>
      </c>
      <c r="C167" s="68" t="s">
        <v>1</v>
      </c>
      <c r="D167" s="69">
        <v>9.5</v>
      </c>
      <c r="E167" s="70" t="s">
        <v>18</v>
      </c>
      <c r="F167" s="71">
        <v>1</v>
      </c>
      <c r="G167" s="77">
        <f t="shared" si="24"/>
        <v>10.5</v>
      </c>
      <c r="H167" s="73">
        <f t="shared" ref="H167:H174" si="29">$H$166</f>
        <v>1917</v>
      </c>
      <c r="I167" s="246"/>
      <c r="J167" s="73">
        <f t="shared" si="11"/>
        <v>166</v>
      </c>
      <c r="K167" s="246"/>
      <c r="L167" s="73">
        <f t="shared" si="28"/>
        <v>2125</v>
      </c>
      <c r="M167" s="74">
        <f t="shared" si="1"/>
        <v>23800</v>
      </c>
      <c r="N167" s="74">
        <f t="shared" si="2"/>
        <v>23290</v>
      </c>
      <c r="O167" s="74">
        <f t="shared" si="3"/>
        <v>23162</v>
      </c>
      <c r="P167" s="74">
        <f t="shared" si="4"/>
        <v>22780</v>
      </c>
      <c r="Q167" s="74">
        <f t="shared" si="5"/>
        <v>22525</v>
      </c>
      <c r="R167" s="74">
        <f t="shared" si="6"/>
        <v>22015</v>
      </c>
      <c r="S167" s="74">
        <f t="shared" si="7"/>
        <v>21632</v>
      </c>
      <c r="T167" s="74">
        <f t="shared" si="8"/>
        <v>21250</v>
      </c>
      <c r="U167" s="44"/>
      <c r="V167" s="44"/>
    </row>
    <row r="168" spans="1:22" ht="18" customHeight="1" x14ac:dyDescent="0.15">
      <c r="A168" s="57" t="s">
        <v>373</v>
      </c>
      <c r="B168" s="67" t="s">
        <v>6</v>
      </c>
      <c r="C168" s="68" t="s">
        <v>1</v>
      </c>
      <c r="D168" s="69">
        <v>9.5</v>
      </c>
      <c r="E168" s="70" t="s">
        <v>18</v>
      </c>
      <c r="F168" s="71">
        <v>1.5</v>
      </c>
      <c r="G168" s="77">
        <f t="shared" si="24"/>
        <v>11</v>
      </c>
      <c r="H168" s="73">
        <f t="shared" si="29"/>
        <v>1917</v>
      </c>
      <c r="I168" s="246"/>
      <c r="J168" s="73">
        <f t="shared" si="11"/>
        <v>249</v>
      </c>
      <c r="K168" s="246"/>
      <c r="L168" s="73">
        <f t="shared" si="28"/>
        <v>2228</v>
      </c>
      <c r="M168" s="74">
        <f t="shared" si="1"/>
        <v>24953</v>
      </c>
      <c r="N168" s="74">
        <f t="shared" si="2"/>
        <v>24418</v>
      </c>
      <c r="O168" s="74">
        <f t="shared" si="3"/>
        <v>24285</v>
      </c>
      <c r="P168" s="74">
        <f t="shared" si="4"/>
        <v>23884</v>
      </c>
      <c r="Q168" s="74">
        <f t="shared" si="5"/>
        <v>23616</v>
      </c>
      <c r="R168" s="74">
        <f t="shared" si="6"/>
        <v>23082</v>
      </c>
      <c r="S168" s="74">
        <f t="shared" si="7"/>
        <v>22681</v>
      </c>
      <c r="T168" s="74">
        <f t="shared" si="8"/>
        <v>22280</v>
      </c>
      <c r="U168" s="44"/>
      <c r="V168" s="44"/>
    </row>
    <row r="169" spans="1:22" ht="18" customHeight="1" x14ac:dyDescent="0.15">
      <c r="A169" s="57" t="s">
        <v>374</v>
      </c>
      <c r="B169" s="67" t="s">
        <v>6</v>
      </c>
      <c r="C169" s="68" t="s">
        <v>1</v>
      </c>
      <c r="D169" s="69">
        <v>9.5</v>
      </c>
      <c r="E169" s="70" t="s">
        <v>18</v>
      </c>
      <c r="F169" s="71">
        <v>2</v>
      </c>
      <c r="G169" s="77">
        <f t="shared" si="24"/>
        <v>11.5</v>
      </c>
      <c r="H169" s="73">
        <f t="shared" si="29"/>
        <v>1917</v>
      </c>
      <c r="I169" s="246"/>
      <c r="J169" s="73">
        <f t="shared" si="11"/>
        <v>332</v>
      </c>
      <c r="K169" s="246"/>
      <c r="L169" s="73">
        <f t="shared" si="28"/>
        <v>2332</v>
      </c>
      <c r="M169" s="74">
        <f t="shared" si="1"/>
        <v>26118</v>
      </c>
      <c r="N169" s="74">
        <f t="shared" si="2"/>
        <v>25558</v>
      </c>
      <c r="O169" s="74">
        <f t="shared" si="3"/>
        <v>25418</v>
      </c>
      <c r="P169" s="74">
        <f t="shared" si="4"/>
        <v>24999</v>
      </c>
      <c r="Q169" s="74">
        <f t="shared" si="5"/>
        <v>24719</v>
      </c>
      <c r="R169" s="74">
        <f t="shared" si="6"/>
        <v>24159</v>
      </c>
      <c r="S169" s="74">
        <f t="shared" si="7"/>
        <v>23739</v>
      </c>
      <c r="T169" s="74">
        <f t="shared" si="8"/>
        <v>23320</v>
      </c>
      <c r="U169" s="44"/>
      <c r="V169" s="44"/>
    </row>
    <row r="170" spans="1:22" ht="18" customHeight="1" x14ac:dyDescent="0.15">
      <c r="A170" s="57" t="s">
        <v>375</v>
      </c>
      <c r="B170" s="67" t="s">
        <v>6</v>
      </c>
      <c r="C170" s="68" t="s">
        <v>1</v>
      </c>
      <c r="D170" s="69">
        <v>9.5</v>
      </c>
      <c r="E170" s="70" t="s">
        <v>18</v>
      </c>
      <c r="F170" s="71">
        <v>2.5</v>
      </c>
      <c r="G170" s="77">
        <f t="shared" si="24"/>
        <v>12</v>
      </c>
      <c r="H170" s="73">
        <f t="shared" si="29"/>
        <v>1917</v>
      </c>
      <c r="I170" s="246"/>
      <c r="J170" s="73">
        <f t="shared" si="11"/>
        <v>415</v>
      </c>
      <c r="K170" s="246"/>
      <c r="L170" s="73">
        <f t="shared" si="28"/>
        <v>2436</v>
      </c>
      <c r="M170" s="74">
        <f t="shared" si="1"/>
        <v>27283</v>
      </c>
      <c r="N170" s="74">
        <f t="shared" si="2"/>
        <v>26698</v>
      </c>
      <c r="O170" s="74">
        <f t="shared" si="3"/>
        <v>26552</v>
      </c>
      <c r="P170" s="74">
        <f t="shared" si="4"/>
        <v>26113</v>
      </c>
      <c r="Q170" s="74">
        <f t="shared" si="5"/>
        <v>25821</v>
      </c>
      <c r="R170" s="74">
        <f t="shared" si="6"/>
        <v>25236</v>
      </c>
      <c r="S170" s="74">
        <f t="shared" si="7"/>
        <v>24798</v>
      </c>
      <c r="T170" s="74">
        <f t="shared" si="8"/>
        <v>24360</v>
      </c>
      <c r="U170" s="44"/>
      <c r="V170" s="44"/>
    </row>
    <row r="171" spans="1:22" ht="18" customHeight="1" x14ac:dyDescent="0.15">
      <c r="A171" s="57" t="s">
        <v>376</v>
      </c>
      <c r="B171" s="67" t="s">
        <v>6</v>
      </c>
      <c r="C171" s="68" t="s">
        <v>1</v>
      </c>
      <c r="D171" s="69">
        <v>9.5</v>
      </c>
      <c r="E171" s="70" t="s">
        <v>18</v>
      </c>
      <c r="F171" s="71">
        <v>3</v>
      </c>
      <c r="G171" s="77">
        <f t="shared" si="24"/>
        <v>12.5</v>
      </c>
      <c r="H171" s="73">
        <f t="shared" si="29"/>
        <v>1917</v>
      </c>
      <c r="I171" s="246"/>
      <c r="J171" s="73">
        <f t="shared" si="11"/>
        <v>498</v>
      </c>
      <c r="K171" s="246"/>
      <c r="L171" s="73">
        <f t="shared" si="28"/>
        <v>2540</v>
      </c>
      <c r="M171" s="74">
        <f t="shared" si="1"/>
        <v>28448</v>
      </c>
      <c r="N171" s="74">
        <f t="shared" si="2"/>
        <v>27838</v>
      </c>
      <c r="O171" s="74">
        <f t="shared" si="3"/>
        <v>27686</v>
      </c>
      <c r="P171" s="74">
        <f t="shared" si="4"/>
        <v>27228</v>
      </c>
      <c r="Q171" s="74">
        <f t="shared" si="5"/>
        <v>26924</v>
      </c>
      <c r="R171" s="74">
        <f t="shared" si="6"/>
        <v>26314</v>
      </c>
      <c r="S171" s="74">
        <f t="shared" si="7"/>
        <v>25857</v>
      </c>
      <c r="T171" s="74">
        <f t="shared" si="8"/>
        <v>25400</v>
      </c>
      <c r="U171" s="44"/>
      <c r="V171" s="44"/>
    </row>
    <row r="172" spans="1:22" ht="18" customHeight="1" x14ac:dyDescent="0.15">
      <c r="A172" s="57" t="s">
        <v>377</v>
      </c>
      <c r="B172" s="67" t="s">
        <v>6</v>
      </c>
      <c r="C172" s="68" t="s">
        <v>1</v>
      </c>
      <c r="D172" s="69">
        <v>9.5</v>
      </c>
      <c r="E172" s="70" t="s">
        <v>18</v>
      </c>
      <c r="F172" s="71">
        <v>3.5</v>
      </c>
      <c r="G172" s="77">
        <f t="shared" si="24"/>
        <v>13</v>
      </c>
      <c r="H172" s="73">
        <f t="shared" si="29"/>
        <v>1917</v>
      </c>
      <c r="I172" s="246"/>
      <c r="J172" s="73">
        <f t="shared" si="11"/>
        <v>581</v>
      </c>
      <c r="K172" s="246"/>
      <c r="L172" s="73">
        <f t="shared" si="28"/>
        <v>2643</v>
      </c>
      <c r="M172" s="74">
        <f t="shared" si="1"/>
        <v>29601</v>
      </c>
      <c r="N172" s="74">
        <f t="shared" si="2"/>
        <v>28967</v>
      </c>
      <c r="O172" s="74">
        <f t="shared" si="3"/>
        <v>28808</v>
      </c>
      <c r="P172" s="74">
        <f t="shared" si="4"/>
        <v>28332</v>
      </c>
      <c r="Q172" s="74">
        <f t="shared" si="5"/>
        <v>28015</v>
      </c>
      <c r="R172" s="74">
        <f t="shared" si="6"/>
        <v>27381</v>
      </c>
      <c r="S172" s="74">
        <f t="shared" si="7"/>
        <v>26905</v>
      </c>
      <c r="T172" s="74">
        <f t="shared" si="8"/>
        <v>26430</v>
      </c>
      <c r="U172" s="44"/>
      <c r="V172" s="44"/>
    </row>
    <row r="173" spans="1:22" ht="18" customHeight="1" x14ac:dyDescent="0.15">
      <c r="A173" s="57" t="s">
        <v>378</v>
      </c>
      <c r="B173" s="67" t="s">
        <v>6</v>
      </c>
      <c r="C173" s="68" t="s">
        <v>1</v>
      </c>
      <c r="D173" s="69">
        <v>9.5</v>
      </c>
      <c r="E173" s="70" t="s">
        <v>18</v>
      </c>
      <c r="F173" s="71">
        <v>4</v>
      </c>
      <c r="G173" s="77">
        <f t="shared" si="24"/>
        <v>13.5</v>
      </c>
      <c r="H173" s="73">
        <f t="shared" si="29"/>
        <v>1917</v>
      </c>
      <c r="I173" s="246"/>
      <c r="J173" s="73">
        <f t="shared" si="11"/>
        <v>664</v>
      </c>
      <c r="K173" s="246"/>
      <c r="L173" s="73">
        <f t="shared" si="28"/>
        <v>2747</v>
      </c>
      <c r="M173" s="74">
        <f t="shared" si="1"/>
        <v>30766</v>
      </c>
      <c r="N173" s="74">
        <f t="shared" si="2"/>
        <v>30107</v>
      </c>
      <c r="O173" s="74">
        <f t="shared" si="3"/>
        <v>29942</v>
      </c>
      <c r="P173" s="74">
        <f t="shared" si="4"/>
        <v>29447</v>
      </c>
      <c r="Q173" s="74">
        <f t="shared" si="5"/>
        <v>29118</v>
      </c>
      <c r="R173" s="74">
        <f t="shared" si="6"/>
        <v>28458</v>
      </c>
      <c r="S173" s="74">
        <f t="shared" si="7"/>
        <v>27964</v>
      </c>
      <c r="T173" s="74">
        <f t="shared" si="8"/>
        <v>27470</v>
      </c>
      <c r="U173" s="44"/>
      <c r="V173" s="44"/>
    </row>
    <row r="174" spans="1:22" ht="18" customHeight="1" x14ac:dyDescent="0.15">
      <c r="A174" s="57" t="s">
        <v>379</v>
      </c>
      <c r="B174" s="67" t="s">
        <v>6</v>
      </c>
      <c r="C174" s="68" t="s">
        <v>1</v>
      </c>
      <c r="D174" s="69">
        <v>9.5</v>
      </c>
      <c r="E174" s="70" t="s">
        <v>18</v>
      </c>
      <c r="F174" s="71">
        <v>4.5</v>
      </c>
      <c r="G174" s="77">
        <f t="shared" si="24"/>
        <v>14</v>
      </c>
      <c r="H174" s="73">
        <f t="shared" si="29"/>
        <v>1917</v>
      </c>
      <c r="I174" s="246"/>
      <c r="J174" s="73">
        <f t="shared" si="11"/>
        <v>747</v>
      </c>
      <c r="K174" s="246"/>
      <c r="L174" s="73">
        <f t="shared" si="28"/>
        <v>2851</v>
      </c>
      <c r="M174" s="74">
        <f t="shared" si="1"/>
        <v>31931</v>
      </c>
      <c r="N174" s="74">
        <f t="shared" si="2"/>
        <v>31246</v>
      </c>
      <c r="O174" s="74">
        <f t="shared" si="3"/>
        <v>31075</v>
      </c>
      <c r="P174" s="74">
        <f t="shared" si="4"/>
        <v>30562</v>
      </c>
      <c r="Q174" s="74">
        <f t="shared" si="5"/>
        <v>30220</v>
      </c>
      <c r="R174" s="74">
        <f t="shared" si="6"/>
        <v>29536</v>
      </c>
      <c r="S174" s="74">
        <f t="shared" si="7"/>
        <v>29023</v>
      </c>
      <c r="T174" s="74">
        <f t="shared" si="8"/>
        <v>28510</v>
      </c>
      <c r="U174" s="44"/>
      <c r="V174" s="44"/>
    </row>
    <row r="175" spans="1:22" ht="18" customHeight="1" x14ac:dyDescent="0.15">
      <c r="A175" s="57" t="s">
        <v>622</v>
      </c>
      <c r="B175" s="67" t="s">
        <v>6</v>
      </c>
      <c r="C175" s="68" t="s">
        <v>1</v>
      </c>
      <c r="D175" s="69">
        <v>10</v>
      </c>
      <c r="E175" s="70" t="s">
        <v>18</v>
      </c>
      <c r="F175" s="71">
        <v>0.5</v>
      </c>
      <c r="G175" s="77">
        <f t="shared" si="24"/>
        <v>10.5</v>
      </c>
      <c r="H175" s="73">
        <f>基本・単一!L23</f>
        <v>2000</v>
      </c>
      <c r="I175" s="246"/>
      <c r="J175" s="73">
        <f t="shared" si="11"/>
        <v>83</v>
      </c>
      <c r="K175" s="246"/>
      <c r="L175" s="73">
        <f t="shared" si="28"/>
        <v>2104</v>
      </c>
      <c r="M175" s="74">
        <f t="shared" si="1"/>
        <v>23564</v>
      </c>
      <c r="N175" s="74">
        <f t="shared" si="2"/>
        <v>23059</v>
      </c>
      <c r="O175" s="74">
        <f t="shared" si="3"/>
        <v>22933</v>
      </c>
      <c r="P175" s="74">
        <f t="shared" si="4"/>
        <v>22554</v>
      </c>
      <c r="Q175" s="74">
        <f t="shared" si="5"/>
        <v>22302</v>
      </c>
      <c r="R175" s="74">
        <f t="shared" si="6"/>
        <v>21797</v>
      </c>
      <c r="S175" s="74">
        <f t="shared" si="7"/>
        <v>21418</v>
      </c>
      <c r="T175" s="74">
        <f t="shared" si="8"/>
        <v>21040</v>
      </c>
      <c r="U175" s="44"/>
      <c r="V175" s="44"/>
    </row>
    <row r="176" spans="1:22" ht="18" customHeight="1" x14ac:dyDescent="0.15">
      <c r="A176" s="57" t="s">
        <v>623</v>
      </c>
      <c r="B176" s="67" t="s">
        <v>6</v>
      </c>
      <c r="C176" s="68" t="s">
        <v>1</v>
      </c>
      <c r="D176" s="69">
        <v>10</v>
      </c>
      <c r="E176" s="70" t="s">
        <v>18</v>
      </c>
      <c r="F176" s="71">
        <v>1</v>
      </c>
      <c r="G176" s="77">
        <f t="shared" si="24"/>
        <v>11</v>
      </c>
      <c r="H176" s="73">
        <f t="shared" ref="H176:H183" si="30">$H$175</f>
        <v>2000</v>
      </c>
      <c r="I176" s="246"/>
      <c r="J176" s="73">
        <f t="shared" si="11"/>
        <v>166</v>
      </c>
      <c r="K176" s="246"/>
      <c r="L176" s="73">
        <f t="shared" si="28"/>
        <v>2208</v>
      </c>
      <c r="M176" s="74">
        <f t="shared" si="1"/>
        <v>24729</v>
      </c>
      <c r="N176" s="74">
        <f t="shared" si="2"/>
        <v>24199</v>
      </c>
      <c r="O176" s="74">
        <f t="shared" si="3"/>
        <v>24067</v>
      </c>
      <c r="P176" s="74">
        <f t="shared" si="4"/>
        <v>23669</v>
      </c>
      <c r="Q176" s="74">
        <f t="shared" si="5"/>
        <v>23404</v>
      </c>
      <c r="R176" s="74">
        <f t="shared" si="6"/>
        <v>22874</v>
      </c>
      <c r="S176" s="74">
        <f t="shared" si="7"/>
        <v>22477</v>
      </c>
      <c r="T176" s="74">
        <f t="shared" si="8"/>
        <v>22080</v>
      </c>
      <c r="U176" s="44"/>
      <c r="V176" s="44"/>
    </row>
    <row r="177" spans="1:22" ht="18" customHeight="1" x14ac:dyDescent="0.15">
      <c r="A177" s="57" t="s">
        <v>624</v>
      </c>
      <c r="B177" s="67" t="s">
        <v>6</v>
      </c>
      <c r="C177" s="68" t="s">
        <v>1</v>
      </c>
      <c r="D177" s="69">
        <v>10</v>
      </c>
      <c r="E177" s="70" t="s">
        <v>18</v>
      </c>
      <c r="F177" s="71">
        <v>1.5</v>
      </c>
      <c r="G177" s="77">
        <f t="shared" si="24"/>
        <v>11.5</v>
      </c>
      <c r="H177" s="73">
        <f t="shared" si="30"/>
        <v>2000</v>
      </c>
      <c r="I177" s="246"/>
      <c r="J177" s="73">
        <f t="shared" si="11"/>
        <v>249</v>
      </c>
      <c r="K177" s="246"/>
      <c r="L177" s="73">
        <f t="shared" si="28"/>
        <v>2311</v>
      </c>
      <c r="M177" s="74">
        <f t="shared" si="1"/>
        <v>25883</v>
      </c>
      <c r="N177" s="74">
        <f t="shared" si="2"/>
        <v>25328</v>
      </c>
      <c r="O177" s="74">
        <f t="shared" si="3"/>
        <v>25189</v>
      </c>
      <c r="P177" s="74">
        <f t="shared" si="4"/>
        <v>24773</v>
      </c>
      <c r="Q177" s="74">
        <f t="shared" si="5"/>
        <v>24496</v>
      </c>
      <c r="R177" s="74">
        <f t="shared" si="6"/>
        <v>23941</v>
      </c>
      <c r="S177" s="74">
        <f t="shared" si="7"/>
        <v>23525</v>
      </c>
      <c r="T177" s="74">
        <f t="shared" si="8"/>
        <v>23110</v>
      </c>
      <c r="U177" s="44"/>
      <c r="V177" s="44"/>
    </row>
    <row r="178" spans="1:22" ht="18" customHeight="1" x14ac:dyDescent="0.15">
      <c r="A178" s="57" t="s">
        <v>625</v>
      </c>
      <c r="B178" s="67" t="s">
        <v>6</v>
      </c>
      <c r="C178" s="68" t="s">
        <v>1</v>
      </c>
      <c r="D178" s="69">
        <v>10</v>
      </c>
      <c r="E178" s="70" t="s">
        <v>18</v>
      </c>
      <c r="F178" s="71">
        <v>2</v>
      </c>
      <c r="G178" s="77">
        <f t="shared" si="24"/>
        <v>12</v>
      </c>
      <c r="H178" s="73">
        <f t="shared" si="30"/>
        <v>2000</v>
      </c>
      <c r="I178" s="246"/>
      <c r="J178" s="73">
        <f t="shared" si="11"/>
        <v>332</v>
      </c>
      <c r="K178" s="246"/>
      <c r="L178" s="73">
        <f t="shared" si="28"/>
        <v>2415</v>
      </c>
      <c r="M178" s="74">
        <f t="shared" si="1"/>
        <v>27048</v>
      </c>
      <c r="N178" s="74">
        <f t="shared" si="2"/>
        <v>26468</v>
      </c>
      <c r="O178" s="74">
        <f t="shared" si="3"/>
        <v>26323</v>
      </c>
      <c r="P178" s="74">
        <f t="shared" si="4"/>
        <v>25888</v>
      </c>
      <c r="Q178" s="74">
        <f t="shared" si="5"/>
        <v>25599</v>
      </c>
      <c r="R178" s="74">
        <f t="shared" si="6"/>
        <v>25019</v>
      </c>
      <c r="S178" s="74">
        <f t="shared" si="7"/>
        <v>24584</v>
      </c>
      <c r="T178" s="74">
        <f t="shared" si="8"/>
        <v>24150</v>
      </c>
      <c r="U178" s="44"/>
      <c r="V178" s="44"/>
    </row>
    <row r="179" spans="1:22" ht="18" customHeight="1" x14ac:dyDescent="0.15">
      <c r="A179" s="57" t="s">
        <v>626</v>
      </c>
      <c r="B179" s="67" t="s">
        <v>6</v>
      </c>
      <c r="C179" s="68" t="s">
        <v>1</v>
      </c>
      <c r="D179" s="69">
        <v>10</v>
      </c>
      <c r="E179" s="70" t="s">
        <v>18</v>
      </c>
      <c r="F179" s="71">
        <v>2.5</v>
      </c>
      <c r="G179" s="77">
        <f t="shared" si="24"/>
        <v>12.5</v>
      </c>
      <c r="H179" s="73">
        <f t="shared" si="30"/>
        <v>2000</v>
      </c>
      <c r="I179" s="246"/>
      <c r="J179" s="73">
        <f t="shared" si="11"/>
        <v>415</v>
      </c>
      <c r="K179" s="246"/>
      <c r="L179" s="73">
        <f t="shared" si="28"/>
        <v>2519</v>
      </c>
      <c r="M179" s="74">
        <f t="shared" si="1"/>
        <v>28212</v>
      </c>
      <c r="N179" s="74">
        <f t="shared" si="2"/>
        <v>27608</v>
      </c>
      <c r="O179" s="74">
        <f t="shared" si="3"/>
        <v>27457</v>
      </c>
      <c r="P179" s="74">
        <f t="shared" si="4"/>
        <v>27003</v>
      </c>
      <c r="Q179" s="74">
        <f t="shared" si="5"/>
        <v>26701</v>
      </c>
      <c r="R179" s="74">
        <f t="shared" si="6"/>
        <v>26096</v>
      </c>
      <c r="S179" s="74">
        <f t="shared" si="7"/>
        <v>25643</v>
      </c>
      <c r="T179" s="74">
        <f t="shared" si="8"/>
        <v>25190</v>
      </c>
      <c r="U179" s="44"/>
      <c r="V179" s="44"/>
    </row>
    <row r="180" spans="1:22" ht="18" customHeight="1" x14ac:dyDescent="0.15">
      <c r="A180" s="57" t="s">
        <v>627</v>
      </c>
      <c r="B180" s="67" t="s">
        <v>6</v>
      </c>
      <c r="C180" s="68" t="s">
        <v>1</v>
      </c>
      <c r="D180" s="69">
        <v>10</v>
      </c>
      <c r="E180" s="70" t="s">
        <v>18</v>
      </c>
      <c r="F180" s="71">
        <v>3</v>
      </c>
      <c r="G180" s="77">
        <f t="shared" si="24"/>
        <v>13</v>
      </c>
      <c r="H180" s="73">
        <f t="shared" si="30"/>
        <v>2000</v>
      </c>
      <c r="I180" s="246"/>
      <c r="J180" s="73">
        <f t="shared" si="11"/>
        <v>498</v>
      </c>
      <c r="K180" s="246"/>
      <c r="L180" s="73">
        <f t="shared" si="28"/>
        <v>2623</v>
      </c>
      <c r="M180" s="74">
        <f t="shared" si="1"/>
        <v>29377</v>
      </c>
      <c r="N180" s="74">
        <f t="shared" si="2"/>
        <v>28748</v>
      </c>
      <c r="O180" s="74">
        <f t="shared" si="3"/>
        <v>28590</v>
      </c>
      <c r="P180" s="74">
        <f t="shared" si="4"/>
        <v>28118</v>
      </c>
      <c r="Q180" s="74">
        <f t="shared" si="5"/>
        <v>27803</v>
      </c>
      <c r="R180" s="74">
        <f t="shared" si="6"/>
        <v>27174</v>
      </c>
      <c r="S180" s="74">
        <f t="shared" si="7"/>
        <v>26702</v>
      </c>
      <c r="T180" s="74">
        <f t="shared" si="8"/>
        <v>26230</v>
      </c>
      <c r="U180" s="44"/>
      <c r="V180" s="44"/>
    </row>
    <row r="181" spans="1:22" ht="18" customHeight="1" x14ac:dyDescent="0.15">
      <c r="A181" s="57" t="s">
        <v>628</v>
      </c>
      <c r="B181" s="67" t="s">
        <v>6</v>
      </c>
      <c r="C181" s="68" t="s">
        <v>1</v>
      </c>
      <c r="D181" s="69">
        <v>10</v>
      </c>
      <c r="E181" s="70" t="s">
        <v>18</v>
      </c>
      <c r="F181" s="71">
        <v>3.5</v>
      </c>
      <c r="G181" s="77">
        <f t="shared" si="24"/>
        <v>13.5</v>
      </c>
      <c r="H181" s="73">
        <f t="shared" si="30"/>
        <v>2000</v>
      </c>
      <c r="I181" s="246"/>
      <c r="J181" s="73">
        <f t="shared" si="11"/>
        <v>581</v>
      </c>
      <c r="K181" s="246"/>
      <c r="L181" s="73">
        <f t="shared" si="28"/>
        <v>2726</v>
      </c>
      <c r="M181" s="74">
        <f t="shared" si="1"/>
        <v>30531</v>
      </c>
      <c r="N181" s="74">
        <f t="shared" si="2"/>
        <v>29876</v>
      </c>
      <c r="O181" s="74">
        <f t="shared" si="3"/>
        <v>29713</v>
      </c>
      <c r="P181" s="74">
        <f t="shared" si="4"/>
        <v>29222</v>
      </c>
      <c r="Q181" s="74">
        <f t="shared" si="5"/>
        <v>28895</v>
      </c>
      <c r="R181" s="74">
        <f t="shared" si="6"/>
        <v>28241</v>
      </c>
      <c r="S181" s="74">
        <f t="shared" si="7"/>
        <v>27750</v>
      </c>
      <c r="T181" s="74">
        <f t="shared" si="8"/>
        <v>27260</v>
      </c>
      <c r="U181" s="44"/>
      <c r="V181" s="44"/>
    </row>
    <row r="182" spans="1:22" ht="18" customHeight="1" x14ac:dyDescent="0.15">
      <c r="A182" s="57" t="s">
        <v>629</v>
      </c>
      <c r="B182" s="67" t="s">
        <v>6</v>
      </c>
      <c r="C182" s="68" t="s">
        <v>1</v>
      </c>
      <c r="D182" s="69">
        <v>10</v>
      </c>
      <c r="E182" s="70" t="s">
        <v>18</v>
      </c>
      <c r="F182" s="71">
        <v>4</v>
      </c>
      <c r="G182" s="77">
        <f t="shared" si="24"/>
        <v>14</v>
      </c>
      <c r="H182" s="73">
        <f t="shared" si="30"/>
        <v>2000</v>
      </c>
      <c r="I182" s="246"/>
      <c r="J182" s="73">
        <f t="shared" si="11"/>
        <v>664</v>
      </c>
      <c r="K182" s="246"/>
      <c r="L182" s="73">
        <f t="shared" si="28"/>
        <v>2830</v>
      </c>
      <c r="M182" s="74">
        <f t="shared" si="1"/>
        <v>31696</v>
      </c>
      <c r="N182" s="74">
        <f t="shared" si="2"/>
        <v>31016</v>
      </c>
      <c r="O182" s="74">
        <f t="shared" si="3"/>
        <v>30847</v>
      </c>
      <c r="P182" s="74">
        <f t="shared" si="4"/>
        <v>30337</v>
      </c>
      <c r="Q182" s="74">
        <f t="shared" si="5"/>
        <v>29998</v>
      </c>
      <c r="R182" s="74">
        <f t="shared" si="6"/>
        <v>29318</v>
      </c>
      <c r="S182" s="74">
        <f t="shared" si="7"/>
        <v>28809</v>
      </c>
      <c r="T182" s="74">
        <f t="shared" si="8"/>
        <v>28300</v>
      </c>
      <c r="U182" s="44"/>
      <c r="V182" s="44"/>
    </row>
    <row r="183" spans="1:22" ht="18" customHeight="1" x14ac:dyDescent="0.15">
      <c r="A183" s="57" t="s">
        <v>630</v>
      </c>
      <c r="B183" s="67" t="s">
        <v>6</v>
      </c>
      <c r="C183" s="68" t="s">
        <v>1</v>
      </c>
      <c r="D183" s="69">
        <v>10</v>
      </c>
      <c r="E183" s="70" t="s">
        <v>18</v>
      </c>
      <c r="F183" s="71">
        <v>4.5</v>
      </c>
      <c r="G183" s="77">
        <f t="shared" si="24"/>
        <v>14.5</v>
      </c>
      <c r="H183" s="73">
        <f t="shared" si="30"/>
        <v>2000</v>
      </c>
      <c r="I183" s="246"/>
      <c r="J183" s="73">
        <f t="shared" si="11"/>
        <v>747</v>
      </c>
      <c r="K183" s="246"/>
      <c r="L183" s="73">
        <f t="shared" si="28"/>
        <v>2934</v>
      </c>
      <c r="M183" s="74">
        <f t="shared" si="1"/>
        <v>32860</v>
      </c>
      <c r="N183" s="74">
        <f t="shared" si="2"/>
        <v>32156</v>
      </c>
      <c r="O183" s="74">
        <f t="shared" si="3"/>
        <v>31980</v>
      </c>
      <c r="P183" s="74">
        <f t="shared" si="4"/>
        <v>31452</v>
      </c>
      <c r="Q183" s="74">
        <f t="shared" si="5"/>
        <v>31100</v>
      </c>
      <c r="R183" s="74">
        <f t="shared" si="6"/>
        <v>30396</v>
      </c>
      <c r="S183" s="74">
        <f t="shared" si="7"/>
        <v>29868</v>
      </c>
      <c r="T183" s="74">
        <f t="shared" si="8"/>
        <v>29340</v>
      </c>
      <c r="U183" s="44"/>
      <c r="V183" s="44"/>
    </row>
    <row r="184" spans="1:22" ht="18" customHeight="1" x14ac:dyDescent="0.15">
      <c r="A184" s="57" t="s">
        <v>380</v>
      </c>
      <c r="B184" s="67" t="s">
        <v>6</v>
      </c>
      <c r="C184" s="68" t="s">
        <v>1</v>
      </c>
      <c r="D184" s="69">
        <v>10.5</v>
      </c>
      <c r="E184" s="70" t="s">
        <v>18</v>
      </c>
      <c r="F184" s="71">
        <v>0.5</v>
      </c>
      <c r="G184" s="77">
        <f t="shared" si="24"/>
        <v>11</v>
      </c>
      <c r="H184" s="73">
        <f>基本・単一!L24</f>
        <v>2083</v>
      </c>
      <c r="I184" s="246"/>
      <c r="J184" s="73">
        <f t="shared" si="11"/>
        <v>83</v>
      </c>
      <c r="K184" s="246"/>
      <c r="L184" s="73">
        <f t="shared" si="28"/>
        <v>2187</v>
      </c>
      <c r="M184" s="74">
        <f t="shared" si="1"/>
        <v>24494</v>
      </c>
      <c r="N184" s="74">
        <f t="shared" si="2"/>
        <v>23969</v>
      </c>
      <c r="O184" s="74">
        <f t="shared" si="3"/>
        <v>23838</v>
      </c>
      <c r="P184" s="74">
        <f t="shared" si="4"/>
        <v>23444</v>
      </c>
      <c r="Q184" s="74">
        <f t="shared" si="5"/>
        <v>23182</v>
      </c>
      <c r="R184" s="74">
        <f t="shared" si="6"/>
        <v>22657</v>
      </c>
      <c r="S184" s="74">
        <f t="shared" si="7"/>
        <v>22263</v>
      </c>
      <c r="T184" s="74">
        <f t="shared" si="8"/>
        <v>21870</v>
      </c>
      <c r="U184" s="44"/>
      <c r="V184" s="44"/>
    </row>
    <row r="185" spans="1:22" ht="18" customHeight="1" x14ac:dyDescent="0.15">
      <c r="A185" s="57" t="s">
        <v>381</v>
      </c>
      <c r="B185" s="67" t="s">
        <v>6</v>
      </c>
      <c r="C185" s="68" t="s">
        <v>1</v>
      </c>
      <c r="D185" s="69">
        <v>10.5</v>
      </c>
      <c r="E185" s="70" t="s">
        <v>18</v>
      </c>
      <c r="F185" s="71">
        <v>1</v>
      </c>
      <c r="G185" s="77">
        <f t="shared" si="24"/>
        <v>11.5</v>
      </c>
      <c r="H185" s="73">
        <f t="shared" ref="H185:H192" si="31">$H$184</f>
        <v>2083</v>
      </c>
      <c r="I185" s="246"/>
      <c r="J185" s="73">
        <f t="shared" si="11"/>
        <v>166</v>
      </c>
      <c r="K185" s="246"/>
      <c r="L185" s="73">
        <f t="shared" si="28"/>
        <v>2291</v>
      </c>
      <c r="M185" s="74">
        <f t="shared" si="1"/>
        <v>25659</v>
      </c>
      <c r="N185" s="74">
        <f t="shared" si="2"/>
        <v>25109</v>
      </c>
      <c r="O185" s="74">
        <f t="shared" si="3"/>
        <v>24971</v>
      </c>
      <c r="P185" s="74">
        <f t="shared" si="4"/>
        <v>24559</v>
      </c>
      <c r="Q185" s="74">
        <f t="shared" si="5"/>
        <v>24284</v>
      </c>
      <c r="R185" s="74">
        <f t="shared" si="6"/>
        <v>23734</v>
      </c>
      <c r="S185" s="74">
        <f t="shared" si="7"/>
        <v>23322</v>
      </c>
      <c r="T185" s="74">
        <f t="shared" si="8"/>
        <v>22910</v>
      </c>
      <c r="U185" s="44"/>
      <c r="V185" s="44"/>
    </row>
    <row r="186" spans="1:22" ht="18" customHeight="1" x14ac:dyDescent="0.15">
      <c r="A186" s="57" t="s">
        <v>382</v>
      </c>
      <c r="B186" s="67" t="s">
        <v>6</v>
      </c>
      <c r="C186" s="68" t="s">
        <v>1</v>
      </c>
      <c r="D186" s="69">
        <v>10.5</v>
      </c>
      <c r="E186" s="70" t="s">
        <v>18</v>
      </c>
      <c r="F186" s="71">
        <v>1.5</v>
      </c>
      <c r="G186" s="77">
        <f t="shared" si="24"/>
        <v>12</v>
      </c>
      <c r="H186" s="73">
        <f t="shared" si="31"/>
        <v>2083</v>
      </c>
      <c r="I186" s="246"/>
      <c r="J186" s="73">
        <f t="shared" si="11"/>
        <v>249</v>
      </c>
      <c r="K186" s="246"/>
      <c r="L186" s="73">
        <f t="shared" si="28"/>
        <v>2394</v>
      </c>
      <c r="M186" s="74">
        <f t="shared" si="1"/>
        <v>26812</v>
      </c>
      <c r="N186" s="74">
        <f t="shared" si="2"/>
        <v>26238</v>
      </c>
      <c r="O186" s="74">
        <f t="shared" si="3"/>
        <v>26094</v>
      </c>
      <c r="P186" s="74">
        <f t="shared" si="4"/>
        <v>25663</v>
      </c>
      <c r="Q186" s="74">
        <f t="shared" si="5"/>
        <v>25376</v>
      </c>
      <c r="R186" s="74">
        <f t="shared" si="6"/>
        <v>24801</v>
      </c>
      <c r="S186" s="74">
        <f t="shared" si="7"/>
        <v>24370</v>
      </c>
      <c r="T186" s="74">
        <f t="shared" si="8"/>
        <v>23940</v>
      </c>
      <c r="U186" s="44"/>
      <c r="V186" s="44"/>
    </row>
    <row r="187" spans="1:22" ht="18" customHeight="1" x14ac:dyDescent="0.15">
      <c r="A187" s="57" t="s">
        <v>383</v>
      </c>
      <c r="B187" s="67" t="s">
        <v>6</v>
      </c>
      <c r="C187" s="68" t="s">
        <v>1</v>
      </c>
      <c r="D187" s="69">
        <v>10.5</v>
      </c>
      <c r="E187" s="70" t="s">
        <v>18</v>
      </c>
      <c r="F187" s="71">
        <v>2</v>
      </c>
      <c r="G187" s="77">
        <f t="shared" si="24"/>
        <v>12.5</v>
      </c>
      <c r="H187" s="73">
        <f t="shared" si="31"/>
        <v>2083</v>
      </c>
      <c r="I187" s="246"/>
      <c r="J187" s="73">
        <f t="shared" si="11"/>
        <v>332</v>
      </c>
      <c r="K187" s="246"/>
      <c r="L187" s="73">
        <f t="shared" si="28"/>
        <v>2498</v>
      </c>
      <c r="M187" s="74">
        <f t="shared" si="1"/>
        <v>27977</v>
      </c>
      <c r="N187" s="74">
        <f t="shared" si="2"/>
        <v>27378</v>
      </c>
      <c r="O187" s="74">
        <f t="shared" si="3"/>
        <v>27228</v>
      </c>
      <c r="P187" s="74">
        <f t="shared" si="4"/>
        <v>26778</v>
      </c>
      <c r="Q187" s="74">
        <f t="shared" si="5"/>
        <v>26478</v>
      </c>
      <c r="R187" s="74">
        <f t="shared" si="6"/>
        <v>25879</v>
      </c>
      <c r="S187" s="74">
        <f t="shared" si="7"/>
        <v>25429</v>
      </c>
      <c r="T187" s="74">
        <f t="shared" si="8"/>
        <v>24980</v>
      </c>
      <c r="U187" s="44"/>
      <c r="V187" s="44"/>
    </row>
    <row r="188" spans="1:22" ht="18" customHeight="1" x14ac:dyDescent="0.15">
      <c r="A188" s="57" t="s">
        <v>384</v>
      </c>
      <c r="B188" s="67" t="s">
        <v>6</v>
      </c>
      <c r="C188" s="68" t="s">
        <v>1</v>
      </c>
      <c r="D188" s="69">
        <v>10.5</v>
      </c>
      <c r="E188" s="70" t="s">
        <v>18</v>
      </c>
      <c r="F188" s="71">
        <v>2.5</v>
      </c>
      <c r="G188" s="77">
        <f t="shared" si="24"/>
        <v>13</v>
      </c>
      <c r="H188" s="73">
        <f t="shared" si="31"/>
        <v>2083</v>
      </c>
      <c r="I188" s="246"/>
      <c r="J188" s="73">
        <f t="shared" si="11"/>
        <v>415</v>
      </c>
      <c r="K188" s="246"/>
      <c r="L188" s="73">
        <f t="shared" si="28"/>
        <v>2602</v>
      </c>
      <c r="M188" s="74">
        <f t="shared" si="1"/>
        <v>29142</v>
      </c>
      <c r="N188" s="74">
        <f t="shared" si="2"/>
        <v>28517</v>
      </c>
      <c r="O188" s="74">
        <f t="shared" si="3"/>
        <v>28361</v>
      </c>
      <c r="P188" s="74">
        <f t="shared" si="4"/>
        <v>27893</v>
      </c>
      <c r="Q188" s="74">
        <f t="shared" si="5"/>
        <v>27581</v>
      </c>
      <c r="R188" s="74">
        <f t="shared" si="6"/>
        <v>26956</v>
      </c>
      <c r="S188" s="74">
        <f t="shared" si="7"/>
        <v>26488</v>
      </c>
      <c r="T188" s="74">
        <f t="shared" si="8"/>
        <v>26020</v>
      </c>
      <c r="U188" s="44"/>
      <c r="V188" s="44"/>
    </row>
    <row r="189" spans="1:22" ht="18" customHeight="1" x14ac:dyDescent="0.15">
      <c r="A189" s="57" t="s">
        <v>385</v>
      </c>
      <c r="B189" s="67" t="s">
        <v>6</v>
      </c>
      <c r="C189" s="68" t="s">
        <v>1</v>
      </c>
      <c r="D189" s="69">
        <v>10.5</v>
      </c>
      <c r="E189" s="70" t="s">
        <v>18</v>
      </c>
      <c r="F189" s="71">
        <v>3</v>
      </c>
      <c r="G189" s="77">
        <f t="shared" si="24"/>
        <v>13.5</v>
      </c>
      <c r="H189" s="73">
        <f t="shared" si="31"/>
        <v>2083</v>
      </c>
      <c r="I189" s="246"/>
      <c r="J189" s="73">
        <f t="shared" si="11"/>
        <v>498</v>
      </c>
      <c r="K189" s="246"/>
      <c r="L189" s="73">
        <f t="shared" si="28"/>
        <v>2706</v>
      </c>
      <c r="M189" s="74">
        <f t="shared" si="1"/>
        <v>30307</v>
      </c>
      <c r="N189" s="74">
        <f t="shared" si="2"/>
        <v>29657</v>
      </c>
      <c r="O189" s="74">
        <f t="shared" si="3"/>
        <v>29495</v>
      </c>
      <c r="P189" s="74">
        <f t="shared" si="4"/>
        <v>29008</v>
      </c>
      <c r="Q189" s="74">
        <f t="shared" si="5"/>
        <v>28683</v>
      </c>
      <c r="R189" s="74">
        <f t="shared" si="6"/>
        <v>28034</v>
      </c>
      <c r="S189" s="74">
        <f t="shared" si="7"/>
        <v>27547</v>
      </c>
      <c r="T189" s="74">
        <f t="shared" si="8"/>
        <v>27060</v>
      </c>
      <c r="U189" s="44"/>
      <c r="V189" s="44"/>
    </row>
    <row r="190" spans="1:22" ht="18" customHeight="1" x14ac:dyDescent="0.15">
      <c r="A190" s="57" t="s">
        <v>386</v>
      </c>
      <c r="B190" s="67" t="s">
        <v>6</v>
      </c>
      <c r="C190" s="68" t="s">
        <v>1</v>
      </c>
      <c r="D190" s="69">
        <v>10.5</v>
      </c>
      <c r="E190" s="70" t="s">
        <v>18</v>
      </c>
      <c r="F190" s="71">
        <v>3.5</v>
      </c>
      <c r="G190" s="77">
        <f t="shared" si="24"/>
        <v>14</v>
      </c>
      <c r="H190" s="73">
        <f t="shared" si="31"/>
        <v>2083</v>
      </c>
      <c r="I190" s="246"/>
      <c r="J190" s="73">
        <f t="shared" si="11"/>
        <v>581</v>
      </c>
      <c r="K190" s="246"/>
      <c r="L190" s="73">
        <f t="shared" si="28"/>
        <v>2809</v>
      </c>
      <c r="M190" s="74">
        <f t="shared" si="1"/>
        <v>31460</v>
      </c>
      <c r="N190" s="74">
        <f t="shared" si="2"/>
        <v>30786</v>
      </c>
      <c r="O190" s="74">
        <f t="shared" si="3"/>
        <v>30618</v>
      </c>
      <c r="P190" s="74">
        <f t="shared" si="4"/>
        <v>30112</v>
      </c>
      <c r="Q190" s="74">
        <f t="shared" si="5"/>
        <v>29775</v>
      </c>
      <c r="R190" s="74">
        <f t="shared" si="6"/>
        <v>29101</v>
      </c>
      <c r="S190" s="74">
        <f t="shared" si="7"/>
        <v>28595</v>
      </c>
      <c r="T190" s="74">
        <f t="shared" si="8"/>
        <v>28090</v>
      </c>
      <c r="U190" s="44"/>
      <c r="V190" s="44"/>
    </row>
    <row r="191" spans="1:22" ht="18" customHeight="1" x14ac:dyDescent="0.15">
      <c r="A191" s="57" t="s">
        <v>387</v>
      </c>
      <c r="B191" s="67" t="s">
        <v>6</v>
      </c>
      <c r="C191" s="68" t="s">
        <v>1</v>
      </c>
      <c r="D191" s="69">
        <v>10.5</v>
      </c>
      <c r="E191" s="70" t="s">
        <v>18</v>
      </c>
      <c r="F191" s="71">
        <v>4</v>
      </c>
      <c r="G191" s="77">
        <f t="shared" si="24"/>
        <v>14.5</v>
      </c>
      <c r="H191" s="73">
        <f t="shared" si="31"/>
        <v>2083</v>
      </c>
      <c r="I191" s="246"/>
      <c r="J191" s="73">
        <f t="shared" si="11"/>
        <v>664</v>
      </c>
      <c r="K191" s="246"/>
      <c r="L191" s="73">
        <f t="shared" si="28"/>
        <v>2913</v>
      </c>
      <c r="M191" s="74">
        <f t="shared" si="1"/>
        <v>32625</v>
      </c>
      <c r="N191" s="74">
        <f t="shared" si="2"/>
        <v>31926</v>
      </c>
      <c r="O191" s="74">
        <f t="shared" si="3"/>
        <v>31751</v>
      </c>
      <c r="P191" s="74">
        <f t="shared" si="4"/>
        <v>31227</v>
      </c>
      <c r="Q191" s="74">
        <f t="shared" si="5"/>
        <v>30877</v>
      </c>
      <c r="R191" s="74">
        <f t="shared" si="6"/>
        <v>30178</v>
      </c>
      <c r="S191" s="74">
        <f t="shared" si="7"/>
        <v>29654</v>
      </c>
      <c r="T191" s="74">
        <f t="shared" si="8"/>
        <v>29130</v>
      </c>
      <c r="U191" s="44"/>
      <c r="V191" s="44"/>
    </row>
    <row r="192" spans="1:22" ht="18" customHeight="1" x14ac:dyDescent="0.15">
      <c r="A192" s="57" t="s">
        <v>388</v>
      </c>
      <c r="B192" s="67" t="s">
        <v>6</v>
      </c>
      <c r="C192" s="68" t="s">
        <v>1</v>
      </c>
      <c r="D192" s="69">
        <v>10.5</v>
      </c>
      <c r="E192" s="70" t="s">
        <v>18</v>
      </c>
      <c r="F192" s="71">
        <v>4.5</v>
      </c>
      <c r="G192" s="77">
        <f t="shared" si="24"/>
        <v>15</v>
      </c>
      <c r="H192" s="73">
        <f t="shared" si="31"/>
        <v>2083</v>
      </c>
      <c r="I192" s="246"/>
      <c r="J192" s="73">
        <f t="shared" si="11"/>
        <v>747</v>
      </c>
      <c r="K192" s="246"/>
      <c r="L192" s="73">
        <f t="shared" si="28"/>
        <v>3017</v>
      </c>
      <c r="M192" s="74">
        <f t="shared" si="1"/>
        <v>33790</v>
      </c>
      <c r="N192" s="74">
        <f t="shared" si="2"/>
        <v>33066</v>
      </c>
      <c r="O192" s="74">
        <f t="shared" si="3"/>
        <v>32885</v>
      </c>
      <c r="P192" s="74">
        <f t="shared" si="4"/>
        <v>32342</v>
      </c>
      <c r="Q192" s="74">
        <f t="shared" si="5"/>
        <v>31980</v>
      </c>
      <c r="R192" s="74">
        <f t="shared" si="6"/>
        <v>31256</v>
      </c>
      <c r="S192" s="74">
        <f t="shared" si="7"/>
        <v>30713</v>
      </c>
      <c r="T192" s="74">
        <f t="shared" si="8"/>
        <v>30170</v>
      </c>
      <c r="U192" s="44"/>
      <c r="V192" s="44"/>
    </row>
  </sheetData>
  <sheetProtection algorithmName="SHA-512" hashValue="UzSuA3xcrpBaSXsKqUan0iAQf9KA/60R6EJ4GMRIcbruFQUFSDCM0TaiveztmmWVo5bCiGzdN7zKS/3YIudugw==" saltValue="jjtZr/gHmNCIex8Lsd/E5g==" spinCount="100000" sheet="1"/>
  <mergeCells count="10">
    <mergeCell ref="K4:K192"/>
    <mergeCell ref="I4:I192"/>
    <mergeCell ref="B1:F3"/>
    <mergeCell ref="L1:L3"/>
    <mergeCell ref="M1:T1"/>
    <mergeCell ref="G1:G3"/>
    <mergeCell ref="H1:H3"/>
    <mergeCell ref="I1:I3"/>
    <mergeCell ref="J1:J3"/>
    <mergeCell ref="K1:K3"/>
  </mergeCells>
  <phoneticPr fontId="3"/>
  <printOptions horizontalCentered="1"/>
  <pageMargins left="0.19685039370078741" right="0.19685039370078741" top="0.59055118110236227" bottom="0.59055118110236227" header="0.39370078740157483" footer="0.19685039370078741"/>
  <pageSetup paperSize="9" scale="78" firstPageNumber="0" orientation="portrait" useFirstPageNumber="1" horizontalDpi="300" verticalDpi="300" r:id="rId1"/>
  <headerFooter alignWithMargins="0">
    <oddHeader>&amp;L別表&amp;C&amp;A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48"/>
  <sheetViews>
    <sheetView view="pageBreakPreview" topLeftCell="B1" zoomScaleNormal="115" zoomScaleSheetLayoutView="100" workbookViewId="0">
      <selection activeCell="A4" sqref="A4"/>
    </sheetView>
  </sheetViews>
  <sheetFormatPr defaultColWidth="2.625" defaultRowHeight="18" customHeight="1" outlineLevelCol="1" x14ac:dyDescent="0.15"/>
  <cols>
    <col min="1" max="1" width="20" style="43" hidden="1" customWidth="1" outlineLevel="1"/>
    <col min="2" max="2" width="8" style="43" bestFit="1" customWidth="1" collapsed="1"/>
    <col min="3" max="3" width="4.75" style="43" bestFit="1" customWidth="1"/>
    <col min="4" max="4" width="5" style="43" bestFit="1" customWidth="1"/>
    <col min="5" max="5" width="4.75" style="43" bestFit="1" customWidth="1"/>
    <col min="6" max="6" width="5" style="43" bestFit="1" customWidth="1"/>
    <col min="7" max="7" width="6.375" style="43" hidden="1" customWidth="1" outlineLevel="1"/>
    <col min="8" max="8" width="8.25" style="43" hidden="1" customWidth="1" outlineLevel="1"/>
    <col min="9" max="9" width="6.375" style="43" hidden="1" customWidth="1" outlineLevel="1"/>
    <col min="10" max="10" width="7.875" style="43" hidden="1" customWidth="1" outlineLevel="1"/>
    <col min="11" max="11" width="6.375" style="43" hidden="1" customWidth="1" outlineLevel="1"/>
    <col min="12" max="12" width="8.125" style="43" bestFit="1" customWidth="1" collapsed="1"/>
    <col min="13" max="20" width="8.625" style="43" customWidth="1"/>
    <col min="21" max="16384" width="2.625" style="43"/>
  </cols>
  <sheetData>
    <row r="1" spans="1:22" ht="18" customHeight="1" x14ac:dyDescent="0.15">
      <c r="A1" s="57"/>
      <c r="B1" s="247" t="s">
        <v>2</v>
      </c>
      <c r="C1" s="247"/>
      <c r="D1" s="247"/>
      <c r="E1" s="247"/>
      <c r="F1" s="247"/>
      <c r="G1" s="255" t="s">
        <v>632</v>
      </c>
      <c r="H1" s="252" t="s">
        <v>512</v>
      </c>
      <c r="I1" s="255" t="s">
        <v>8</v>
      </c>
      <c r="J1" s="252" t="s">
        <v>512</v>
      </c>
      <c r="K1" s="255" t="s">
        <v>8</v>
      </c>
      <c r="L1" s="248" t="s">
        <v>21</v>
      </c>
      <c r="M1" s="247" t="s">
        <v>9</v>
      </c>
      <c r="N1" s="247"/>
      <c r="O1" s="247"/>
      <c r="P1" s="247"/>
      <c r="Q1" s="247"/>
      <c r="R1" s="247"/>
      <c r="S1" s="247"/>
      <c r="T1" s="247"/>
      <c r="U1" s="44"/>
      <c r="V1" s="44"/>
    </row>
    <row r="2" spans="1:22" ht="18" customHeight="1" x14ac:dyDescent="0.15">
      <c r="A2" s="57"/>
      <c r="B2" s="247"/>
      <c r="C2" s="247"/>
      <c r="D2" s="247"/>
      <c r="E2" s="247"/>
      <c r="F2" s="247"/>
      <c r="G2" s="256"/>
      <c r="H2" s="253"/>
      <c r="I2" s="256"/>
      <c r="J2" s="253"/>
      <c r="K2" s="256"/>
      <c r="L2" s="248"/>
      <c r="M2" s="58" t="s">
        <v>10</v>
      </c>
      <c r="N2" s="58" t="s">
        <v>11</v>
      </c>
      <c r="O2" s="58" t="s">
        <v>12</v>
      </c>
      <c r="P2" s="58" t="s">
        <v>13</v>
      </c>
      <c r="Q2" s="58" t="s">
        <v>14</v>
      </c>
      <c r="R2" s="58" t="s">
        <v>15</v>
      </c>
      <c r="S2" s="58" t="s">
        <v>16</v>
      </c>
      <c r="T2" s="58" t="s">
        <v>17</v>
      </c>
      <c r="U2" s="44"/>
      <c r="V2" s="44"/>
    </row>
    <row r="3" spans="1:22" ht="18" customHeight="1" x14ac:dyDescent="0.15">
      <c r="A3" s="57"/>
      <c r="B3" s="247"/>
      <c r="C3" s="247"/>
      <c r="D3" s="247"/>
      <c r="E3" s="247"/>
      <c r="F3" s="247"/>
      <c r="G3" s="257"/>
      <c r="H3" s="254"/>
      <c r="I3" s="257"/>
      <c r="J3" s="254"/>
      <c r="K3" s="257"/>
      <c r="L3" s="248"/>
      <c r="M3" s="59">
        <v>11.2</v>
      </c>
      <c r="N3" s="59">
        <v>10.96</v>
      </c>
      <c r="O3" s="59">
        <v>10.9</v>
      </c>
      <c r="P3" s="59">
        <v>10.72</v>
      </c>
      <c r="Q3" s="59">
        <v>10.6</v>
      </c>
      <c r="R3" s="59">
        <v>10.36</v>
      </c>
      <c r="S3" s="59">
        <v>10.18</v>
      </c>
      <c r="T3" s="59">
        <v>10</v>
      </c>
      <c r="U3" s="44"/>
      <c r="V3" s="44"/>
    </row>
    <row r="4" spans="1:22" ht="18" customHeight="1" x14ac:dyDescent="0.15">
      <c r="A4" s="57" t="s">
        <v>82</v>
      </c>
      <c r="B4" s="67" t="s">
        <v>6</v>
      </c>
      <c r="C4" s="68" t="s">
        <v>18</v>
      </c>
      <c r="D4" s="69">
        <v>0.5</v>
      </c>
      <c r="E4" s="70" t="s">
        <v>0</v>
      </c>
      <c r="F4" s="71">
        <v>0.5</v>
      </c>
      <c r="G4" s="77">
        <f>D4+F4</f>
        <v>1</v>
      </c>
      <c r="H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I4" s="246">
        <v>0.25</v>
      </c>
      <c r="J4" s="73">
        <f>基本・複合!M4</f>
        <v>148</v>
      </c>
      <c r="K4" s="246">
        <v>0.5</v>
      </c>
      <c r="L4" s="73">
        <f t="shared" ref="L4:L48" si="0">ROUND(H4*(1+$I$4),0)+ROUND(J4*(1+$K$4),0)</f>
        <v>542</v>
      </c>
      <c r="M4" s="74">
        <f t="shared" ref="M4:M48" si="1">ROUNDDOWN($L4*M$3,0)</f>
        <v>6070</v>
      </c>
      <c r="N4" s="74">
        <f t="shared" ref="N4:N48" si="2">ROUNDDOWN($L4*N$3,0)</f>
        <v>5940</v>
      </c>
      <c r="O4" s="74">
        <f t="shared" ref="O4:O48" si="3">ROUNDDOWN($L4*O$3,0)</f>
        <v>5907</v>
      </c>
      <c r="P4" s="74">
        <f t="shared" ref="P4:P48" si="4">ROUNDDOWN($L4*P$3,0)</f>
        <v>5810</v>
      </c>
      <c r="Q4" s="74">
        <f t="shared" ref="Q4:Q48" si="5">ROUNDDOWN($L4*Q$3,0)</f>
        <v>5745</v>
      </c>
      <c r="R4" s="74">
        <f t="shared" ref="R4:R48" si="6">ROUNDDOWN($L4*R$3,0)</f>
        <v>5615</v>
      </c>
      <c r="S4" s="74">
        <f t="shared" ref="S4:S48" si="7">ROUNDDOWN($L4*S$3,0)</f>
        <v>5517</v>
      </c>
      <c r="T4" s="74">
        <f t="shared" ref="T4:T48" si="8">ROUNDDOWN($L4*T$3,0)</f>
        <v>5420</v>
      </c>
      <c r="U4" s="44"/>
      <c r="V4" s="44"/>
    </row>
    <row r="5" spans="1:22" ht="18" customHeight="1" x14ac:dyDescent="0.15">
      <c r="A5" s="57" t="s">
        <v>86</v>
      </c>
      <c r="B5" s="67" t="s">
        <v>6</v>
      </c>
      <c r="C5" s="68" t="s">
        <v>18</v>
      </c>
      <c r="D5" s="69">
        <v>0.5</v>
      </c>
      <c r="E5" s="70" t="s">
        <v>0</v>
      </c>
      <c r="F5" s="71">
        <v>1</v>
      </c>
      <c r="G5" s="77">
        <f t="shared" ref="G5:G48" si="9">D5+F5</f>
        <v>1.5</v>
      </c>
      <c r="H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I5" s="246"/>
      <c r="J5" s="73">
        <f>基本・複合!M5</f>
        <v>331</v>
      </c>
      <c r="K5" s="246"/>
      <c r="L5" s="73">
        <f t="shared" si="0"/>
        <v>817</v>
      </c>
      <c r="M5" s="74">
        <f t="shared" si="1"/>
        <v>9150</v>
      </c>
      <c r="N5" s="74">
        <f t="shared" si="2"/>
        <v>8954</v>
      </c>
      <c r="O5" s="74">
        <f t="shared" si="3"/>
        <v>8905</v>
      </c>
      <c r="P5" s="74">
        <f t="shared" si="4"/>
        <v>8758</v>
      </c>
      <c r="Q5" s="74">
        <f t="shared" si="5"/>
        <v>8660</v>
      </c>
      <c r="R5" s="74">
        <f t="shared" si="6"/>
        <v>8464</v>
      </c>
      <c r="S5" s="74">
        <f t="shared" si="7"/>
        <v>8317</v>
      </c>
      <c r="T5" s="74">
        <f t="shared" si="8"/>
        <v>8170</v>
      </c>
      <c r="U5" s="44"/>
      <c r="V5" s="44"/>
    </row>
    <row r="6" spans="1:22" ht="18" customHeight="1" x14ac:dyDescent="0.15">
      <c r="A6" s="57" t="s">
        <v>92</v>
      </c>
      <c r="B6" s="67" t="s">
        <v>6</v>
      </c>
      <c r="C6" s="68" t="s">
        <v>18</v>
      </c>
      <c r="D6" s="69">
        <v>0.5</v>
      </c>
      <c r="E6" s="70" t="s">
        <v>0</v>
      </c>
      <c r="F6" s="71">
        <v>1.5</v>
      </c>
      <c r="G6" s="77">
        <f t="shared" si="9"/>
        <v>2</v>
      </c>
      <c r="H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I6" s="246"/>
      <c r="J6" s="73">
        <f>基本・複合!M6</f>
        <v>413</v>
      </c>
      <c r="K6" s="246"/>
      <c r="L6" s="73">
        <f t="shared" si="0"/>
        <v>940</v>
      </c>
      <c r="M6" s="74">
        <f t="shared" si="1"/>
        <v>10528</v>
      </c>
      <c r="N6" s="74">
        <f t="shared" si="2"/>
        <v>10302</v>
      </c>
      <c r="O6" s="74">
        <f t="shared" si="3"/>
        <v>10246</v>
      </c>
      <c r="P6" s="74">
        <f t="shared" si="4"/>
        <v>10076</v>
      </c>
      <c r="Q6" s="74">
        <f t="shared" si="5"/>
        <v>9964</v>
      </c>
      <c r="R6" s="74">
        <f t="shared" si="6"/>
        <v>9738</v>
      </c>
      <c r="S6" s="74">
        <f t="shared" si="7"/>
        <v>9569</v>
      </c>
      <c r="T6" s="74">
        <f t="shared" si="8"/>
        <v>9400</v>
      </c>
      <c r="U6" s="44"/>
      <c r="V6" s="44"/>
    </row>
    <row r="7" spans="1:22" ht="18" customHeight="1" x14ac:dyDescent="0.15">
      <c r="A7" s="57" t="s">
        <v>99</v>
      </c>
      <c r="B7" s="67" t="s">
        <v>6</v>
      </c>
      <c r="C7" s="68" t="s">
        <v>18</v>
      </c>
      <c r="D7" s="69">
        <v>0.5</v>
      </c>
      <c r="E7" s="70" t="s">
        <v>0</v>
      </c>
      <c r="F7" s="71">
        <v>2</v>
      </c>
      <c r="G7" s="77">
        <f t="shared" si="9"/>
        <v>2.5</v>
      </c>
      <c r="H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I7" s="246"/>
      <c r="J7" s="73">
        <f>基本・複合!M7</f>
        <v>498</v>
      </c>
      <c r="K7" s="246"/>
      <c r="L7" s="73">
        <f t="shared" si="0"/>
        <v>1067</v>
      </c>
      <c r="M7" s="74">
        <f t="shared" si="1"/>
        <v>11950</v>
      </c>
      <c r="N7" s="74">
        <f t="shared" si="2"/>
        <v>11694</v>
      </c>
      <c r="O7" s="74">
        <f t="shared" si="3"/>
        <v>11630</v>
      </c>
      <c r="P7" s="74">
        <f t="shared" si="4"/>
        <v>11438</v>
      </c>
      <c r="Q7" s="74">
        <f t="shared" si="5"/>
        <v>11310</v>
      </c>
      <c r="R7" s="74">
        <f t="shared" si="6"/>
        <v>11054</v>
      </c>
      <c r="S7" s="74">
        <f t="shared" si="7"/>
        <v>10862</v>
      </c>
      <c r="T7" s="74">
        <f t="shared" si="8"/>
        <v>10670</v>
      </c>
      <c r="U7" s="44"/>
      <c r="V7" s="44"/>
    </row>
    <row r="8" spans="1:22" ht="18" customHeight="1" x14ac:dyDescent="0.15">
      <c r="A8" s="57" t="s">
        <v>103</v>
      </c>
      <c r="B8" s="67" t="s">
        <v>6</v>
      </c>
      <c r="C8" s="68" t="s">
        <v>18</v>
      </c>
      <c r="D8" s="69">
        <v>0.5</v>
      </c>
      <c r="E8" s="70" t="s">
        <v>0</v>
      </c>
      <c r="F8" s="71">
        <v>2.5</v>
      </c>
      <c r="G8" s="77">
        <f t="shared" si="9"/>
        <v>3</v>
      </c>
      <c r="H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I8" s="246"/>
      <c r="J8" s="73">
        <f>基本・複合!M8</f>
        <v>581</v>
      </c>
      <c r="K8" s="246"/>
      <c r="L8" s="73">
        <f t="shared" si="0"/>
        <v>1192</v>
      </c>
      <c r="M8" s="74">
        <f t="shared" si="1"/>
        <v>13350</v>
      </c>
      <c r="N8" s="74">
        <f t="shared" si="2"/>
        <v>13064</v>
      </c>
      <c r="O8" s="74">
        <f t="shared" si="3"/>
        <v>12992</v>
      </c>
      <c r="P8" s="74">
        <f t="shared" si="4"/>
        <v>12778</v>
      </c>
      <c r="Q8" s="74">
        <f t="shared" si="5"/>
        <v>12635</v>
      </c>
      <c r="R8" s="74">
        <f t="shared" si="6"/>
        <v>12349</v>
      </c>
      <c r="S8" s="74">
        <f t="shared" si="7"/>
        <v>12134</v>
      </c>
      <c r="T8" s="74">
        <f t="shared" si="8"/>
        <v>11920</v>
      </c>
      <c r="U8" s="44"/>
      <c r="V8" s="44"/>
    </row>
    <row r="9" spans="1:22" ht="18" customHeight="1" x14ac:dyDescent="0.15">
      <c r="A9" s="57" t="s">
        <v>107</v>
      </c>
      <c r="B9" s="67" t="s">
        <v>6</v>
      </c>
      <c r="C9" s="68" t="s">
        <v>18</v>
      </c>
      <c r="D9" s="69">
        <v>1</v>
      </c>
      <c r="E9" s="70" t="s">
        <v>0</v>
      </c>
      <c r="F9" s="71">
        <v>0.5</v>
      </c>
      <c r="G9" s="77">
        <f t="shared" si="9"/>
        <v>1.5</v>
      </c>
      <c r="H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404</v>
      </c>
      <c r="I9" s="246"/>
      <c r="J9" s="73">
        <f>基本・複合!M10</f>
        <v>183</v>
      </c>
      <c r="K9" s="246"/>
      <c r="L9" s="73">
        <f t="shared" si="0"/>
        <v>780</v>
      </c>
      <c r="M9" s="74">
        <f t="shared" si="1"/>
        <v>8736</v>
      </c>
      <c r="N9" s="74">
        <f t="shared" si="2"/>
        <v>8548</v>
      </c>
      <c r="O9" s="74">
        <f t="shared" si="3"/>
        <v>8502</v>
      </c>
      <c r="P9" s="74">
        <f t="shared" si="4"/>
        <v>8361</v>
      </c>
      <c r="Q9" s="74">
        <f t="shared" si="5"/>
        <v>8268</v>
      </c>
      <c r="R9" s="74">
        <f t="shared" si="6"/>
        <v>8080</v>
      </c>
      <c r="S9" s="74">
        <f t="shared" si="7"/>
        <v>7940</v>
      </c>
      <c r="T9" s="74">
        <f t="shared" si="8"/>
        <v>7800</v>
      </c>
      <c r="U9" s="44"/>
      <c r="V9" s="44"/>
    </row>
    <row r="10" spans="1:22" ht="18" customHeight="1" x14ac:dyDescent="0.15">
      <c r="A10" s="57" t="s">
        <v>113</v>
      </c>
      <c r="B10" s="67" t="s">
        <v>6</v>
      </c>
      <c r="C10" s="68" t="s">
        <v>18</v>
      </c>
      <c r="D10" s="69">
        <v>1</v>
      </c>
      <c r="E10" s="70" t="s">
        <v>0</v>
      </c>
      <c r="F10" s="71">
        <v>1</v>
      </c>
      <c r="G10" s="77">
        <f t="shared" si="9"/>
        <v>2</v>
      </c>
      <c r="H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404</v>
      </c>
      <c r="I10" s="246"/>
      <c r="J10" s="73">
        <f>基本・複合!M11</f>
        <v>265</v>
      </c>
      <c r="K10" s="246"/>
      <c r="L10" s="73">
        <f t="shared" si="0"/>
        <v>903</v>
      </c>
      <c r="M10" s="74">
        <f t="shared" si="1"/>
        <v>10113</v>
      </c>
      <c r="N10" s="74">
        <f t="shared" si="2"/>
        <v>9896</v>
      </c>
      <c r="O10" s="74">
        <f t="shared" si="3"/>
        <v>9842</v>
      </c>
      <c r="P10" s="74">
        <f t="shared" si="4"/>
        <v>9680</v>
      </c>
      <c r="Q10" s="74">
        <f t="shared" si="5"/>
        <v>9571</v>
      </c>
      <c r="R10" s="74">
        <f t="shared" si="6"/>
        <v>9355</v>
      </c>
      <c r="S10" s="74">
        <f t="shared" si="7"/>
        <v>9192</v>
      </c>
      <c r="T10" s="74">
        <f t="shared" si="8"/>
        <v>9030</v>
      </c>
      <c r="U10" s="44"/>
      <c r="V10" s="44"/>
    </row>
    <row r="11" spans="1:22" ht="18" customHeight="1" x14ac:dyDescent="0.15">
      <c r="A11" s="57" t="s">
        <v>119</v>
      </c>
      <c r="B11" s="67" t="s">
        <v>6</v>
      </c>
      <c r="C11" s="68" t="s">
        <v>18</v>
      </c>
      <c r="D11" s="69">
        <v>1</v>
      </c>
      <c r="E11" s="70" t="s">
        <v>0</v>
      </c>
      <c r="F11" s="71">
        <v>1.5</v>
      </c>
      <c r="G11" s="77">
        <f t="shared" si="9"/>
        <v>2.5</v>
      </c>
      <c r="H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404</v>
      </c>
      <c r="I11" s="246"/>
      <c r="J11" s="73">
        <f>基本・複合!M12</f>
        <v>350</v>
      </c>
      <c r="K11" s="246"/>
      <c r="L11" s="73">
        <f t="shared" si="0"/>
        <v>1030</v>
      </c>
      <c r="M11" s="74">
        <f t="shared" si="1"/>
        <v>11536</v>
      </c>
      <c r="N11" s="74">
        <f t="shared" si="2"/>
        <v>11288</v>
      </c>
      <c r="O11" s="74">
        <f t="shared" si="3"/>
        <v>11227</v>
      </c>
      <c r="P11" s="74">
        <f t="shared" si="4"/>
        <v>11041</v>
      </c>
      <c r="Q11" s="74">
        <f t="shared" si="5"/>
        <v>10918</v>
      </c>
      <c r="R11" s="74">
        <f t="shared" si="6"/>
        <v>10670</v>
      </c>
      <c r="S11" s="74">
        <f t="shared" si="7"/>
        <v>10485</v>
      </c>
      <c r="T11" s="74">
        <f t="shared" si="8"/>
        <v>10300</v>
      </c>
      <c r="U11" s="44"/>
      <c r="V11" s="44"/>
    </row>
    <row r="12" spans="1:22" ht="18" customHeight="1" x14ac:dyDescent="0.15">
      <c r="A12" s="57" t="s">
        <v>125</v>
      </c>
      <c r="B12" s="67" t="s">
        <v>6</v>
      </c>
      <c r="C12" s="68" t="s">
        <v>18</v>
      </c>
      <c r="D12" s="69">
        <v>1</v>
      </c>
      <c r="E12" s="70" t="s">
        <v>0</v>
      </c>
      <c r="F12" s="71">
        <v>2</v>
      </c>
      <c r="G12" s="77">
        <f t="shared" si="9"/>
        <v>3</v>
      </c>
      <c r="H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404</v>
      </c>
      <c r="I12" s="246"/>
      <c r="J12" s="73">
        <f>基本・複合!M13</f>
        <v>433</v>
      </c>
      <c r="K12" s="246"/>
      <c r="L12" s="73">
        <f t="shared" si="0"/>
        <v>1155</v>
      </c>
      <c r="M12" s="74">
        <f t="shared" si="1"/>
        <v>12936</v>
      </c>
      <c r="N12" s="74">
        <f t="shared" si="2"/>
        <v>12658</v>
      </c>
      <c r="O12" s="74">
        <f t="shared" si="3"/>
        <v>12589</v>
      </c>
      <c r="P12" s="74">
        <f t="shared" si="4"/>
        <v>12381</v>
      </c>
      <c r="Q12" s="74">
        <f t="shared" si="5"/>
        <v>12243</v>
      </c>
      <c r="R12" s="74">
        <f t="shared" si="6"/>
        <v>11965</v>
      </c>
      <c r="S12" s="74">
        <f t="shared" si="7"/>
        <v>11757</v>
      </c>
      <c r="T12" s="74">
        <f t="shared" si="8"/>
        <v>11550</v>
      </c>
      <c r="U12" s="44"/>
      <c r="V12" s="44"/>
    </row>
    <row r="13" spans="1:22" ht="18" customHeight="1" x14ac:dyDescent="0.15">
      <c r="A13" s="57" t="s">
        <v>128</v>
      </c>
      <c r="B13" s="67" t="s">
        <v>6</v>
      </c>
      <c r="C13" s="68" t="s">
        <v>18</v>
      </c>
      <c r="D13" s="69">
        <v>1</v>
      </c>
      <c r="E13" s="70" t="s">
        <v>0</v>
      </c>
      <c r="F13" s="71">
        <v>2.5</v>
      </c>
      <c r="G13" s="77">
        <f t="shared" si="9"/>
        <v>3.5</v>
      </c>
      <c r="H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404</v>
      </c>
      <c r="I13" s="246"/>
      <c r="J13" s="73">
        <f>基本・複合!M14</f>
        <v>516</v>
      </c>
      <c r="K13" s="246"/>
      <c r="L13" s="73">
        <f t="shared" si="0"/>
        <v>1279</v>
      </c>
      <c r="M13" s="74">
        <f t="shared" si="1"/>
        <v>14324</v>
      </c>
      <c r="N13" s="74">
        <f t="shared" si="2"/>
        <v>14017</v>
      </c>
      <c r="O13" s="74">
        <f t="shared" si="3"/>
        <v>13941</v>
      </c>
      <c r="P13" s="74">
        <f t="shared" si="4"/>
        <v>13710</v>
      </c>
      <c r="Q13" s="74">
        <f t="shared" si="5"/>
        <v>13557</v>
      </c>
      <c r="R13" s="74">
        <f t="shared" si="6"/>
        <v>13250</v>
      </c>
      <c r="S13" s="74">
        <f t="shared" si="7"/>
        <v>13020</v>
      </c>
      <c r="T13" s="74">
        <f t="shared" si="8"/>
        <v>12790</v>
      </c>
      <c r="U13" s="44"/>
      <c r="V13" s="44"/>
    </row>
    <row r="14" spans="1:22" ht="18" customHeight="1" x14ac:dyDescent="0.15">
      <c r="A14" s="57" t="s">
        <v>139</v>
      </c>
      <c r="B14" s="67" t="s">
        <v>6</v>
      </c>
      <c r="C14" s="68" t="s">
        <v>18</v>
      </c>
      <c r="D14" s="69">
        <v>1.5</v>
      </c>
      <c r="E14" s="70" t="s">
        <v>0</v>
      </c>
      <c r="F14" s="71">
        <v>0.5</v>
      </c>
      <c r="G14" s="77">
        <f t="shared" si="9"/>
        <v>2</v>
      </c>
      <c r="H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587</v>
      </c>
      <c r="I14" s="246"/>
      <c r="J14" s="73">
        <f>基本・複合!M15</f>
        <v>82</v>
      </c>
      <c r="K14" s="246"/>
      <c r="L14" s="73">
        <f t="shared" si="0"/>
        <v>857</v>
      </c>
      <c r="M14" s="74">
        <f t="shared" si="1"/>
        <v>9598</v>
      </c>
      <c r="N14" s="74">
        <f t="shared" si="2"/>
        <v>9392</v>
      </c>
      <c r="O14" s="74">
        <f t="shared" si="3"/>
        <v>9341</v>
      </c>
      <c r="P14" s="74">
        <f t="shared" si="4"/>
        <v>9187</v>
      </c>
      <c r="Q14" s="74">
        <f t="shared" si="5"/>
        <v>9084</v>
      </c>
      <c r="R14" s="74">
        <f t="shared" si="6"/>
        <v>8878</v>
      </c>
      <c r="S14" s="74">
        <f t="shared" si="7"/>
        <v>8724</v>
      </c>
      <c r="T14" s="74">
        <f t="shared" si="8"/>
        <v>8570</v>
      </c>
      <c r="U14" s="44"/>
      <c r="V14" s="44"/>
    </row>
    <row r="15" spans="1:22" ht="18" customHeight="1" x14ac:dyDescent="0.15">
      <c r="A15" s="57" t="s">
        <v>142</v>
      </c>
      <c r="B15" s="67" t="s">
        <v>6</v>
      </c>
      <c r="C15" s="68" t="s">
        <v>18</v>
      </c>
      <c r="D15" s="69">
        <v>1.5</v>
      </c>
      <c r="E15" s="70" t="s">
        <v>0</v>
      </c>
      <c r="F15" s="71">
        <v>1</v>
      </c>
      <c r="G15" s="77">
        <f t="shared" si="9"/>
        <v>2.5</v>
      </c>
      <c r="H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587</v>
      </c>
      <c r="I15" s="246"/>
      <c r="J15" s="73">
        <f>基本・複合!M16</f>
        <v>167</v>
      </c>
      <c r="K15" s="246"/>
      <c r="L15" s="73">
        <f t="shared" si="0"/>
        <v>985</v>
      </c>
      <c r="M15" s="74">
        <f t="shared" si="1"/>
        <v>11032</v>
      </c>
      <c r="N15" s="74">
        <f t="shared" si="2"/>
        <v>10795</v>
      </c>
      <c r="O15" s="74">
        <f t="shared" si="3"/>
        <v>10736</v>
      </c>
      <c r="P15" s="74">
        <f t="shared" si="4"/>
        <v>10559</v>
      </c>
      <c r="Q15" s="74">
        <f t="shared" si="5"/>
        <v>10441</v>
      </c>
      <c r="R15" s="74">
        <f t="shared" si="6"/>
        <v>10204</v>
      </c>
      <c r="S15" s="74">
        <f t="shared" si="7"/>
        <v>10027</v>
      </c>
      <c r="T15" s="74">
        <f t="shared" si="8"/>
        <v>9850</v>
      </c>
      <c r="U15" s="44"/>
      <c r="V15" s="44"/>
    </row>
    <row r="16" spans="1:22" ht="18" customHeight="1" x14ac:dyDescent="0.15">
      <c r="A16" s="57" t="s">
        <v>145</v>
      </c>
      <c r="B16" s="67" t="s">
        <v>6</v>
      </c>
      <c r="C16" s="68" t="s">
        <v>18</v>
      </c>
      <c r="D16" s="69">
        <v>1.5</v>
      </c>
      <c r="E16" s="70" t="s">
        <v>0</v>
      </c>
      <c r="F16" s="71">
        <v>1.5</v>
      </c>
      <c r="G16" s="77">
        <f t="shared" si="9"/>
        <v>3</v>
      </c>
      <c r="H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587</v>
      </c>
      <c r="I16" s="246"/>
      <c r="J16" s="73">
        <f>基本・複合!M17</f>
        <v>250</v>
      </c>
      <c r="K16" s="246"/>
      <c r="L16" s="73">
        <f t="shared" si="0"/>
        <v>1109</v>
      </c>
      <c r="M16" s="74">
        <f t="shared" si="1"/>
        <v>12420</v>
      </c>
      <c r="N16" s="74">
        <f t="shared" si="2"/>
        <v>12154</v>
      </c>
      <c r="O16" s="74">
        <f t="shared" si="3"/>
        <v>12088</v>
      </c>
      <c r="P16" s="74">
        <f t="shared" si="4"/>
        <v>11888</v>
      </c>
      <c r="Q16" s="74">
        <f t="shared" si="5"/>
        <v>11755</v>
      </c>
      <c r="R16" s="74">
        <f t="shared" si="6"/>
        <v>11489</v>
      </c>
      <c r="S16" s="74">
        <f t="shared" si="7"/>
        <v>11289</v>
      </c>
      <c r="T16" s="74">
        <f t="shared" si="8"/>
        <v>11090</v>
      </c>
      <c r="U16" s="44"/>
      <c r="V16" s="44"/>
    </row>
    <row r="17" spans="1:22" ht="18" customHeight="1" x14ac:dyDescent="0.15">
      <c r="A17" s="57" t="s">
        <v>148</v>
      </c>
      <c r="B17" s="67" t="s">
        <v>6</v>
      </c>
      <c r="C17" s="68" t="s">
        <v>18</v>
      </c>
      <c r="D17" s="69">
        <v>1.5</v>
      </c>
      <c r="E17" s="70" t="s">
        <v>0</v>
      </c>
      <c r="F17" s="71">
        <v>2</v>
      </c>
      <c r="G17" s="77">
        <f t="shared" si="9"/>
        <v>3.5</v>
      </c>
      <c r="H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587</v>
      </c>
      <c r="I17" s="246"/>
      <c r="J17" s="73">
        <f>基本・複合!M18</f>
        <v>333</v>
      </c>
      <c r="K17" s="246"/>
      <c r="L17" s="73">
        <f t="shared" si="0"/>
        <v>1234</v>
      </c>
      <c r="M17" s="74">
        <f t="shared" si="1"/>
        <v>13820</v>
      </c>
      <c r="N17" s="74">
        <f t="shared" si="2"/>
        <v>13524</v>
      </c>
      <c r="O17" s="74">
        <f t="shared" si="3"/>
        <v>13450</v>
      </c>
      <c r="P17" s="74">
        <f t="shared" si="4"/>
        <v>13228</v>
      </c>
      <c r="Q17" s="74">
        <f t="shared" si="5"/>
        <v>13080</v>
      </c>
      <c r="R17" s="74">
        <f t="shared" si="6"/>
        <v>12784</v>
      </c>
      <c r="S17" s="74">
        <f t="shared" si="7"/>
        <v>12562</v>
      </c>
      <c r="T17" s="74">
        <f t="shared" si="8"/>
        <v>12340</v>
      </c>
      <c r="U17" s="44"/>
      <c r="V17" s="44"/>
    </row>
    <row r="18" spans="1:22" ht="18" customHeight="1" x14ac:dyDescent="0.15">
      <c r="A18" s="57" t="s">
        <v>151</v>
      </c>
      <c r="B18" s="67" t="s">
        <v>6</v>
      </c>
      <c r="C18" s="68" t="s">
        <v>18</v>
      </c>
      <c r="D18" s="69">
        <v>1.5</v>
      </c>
      <c r="E18" s="70" t="s">
        <v>0</v>
      </c>
      <c r="F18" s="71">
        <v>2.5</v>
      </c>
      <c r="G18" s="77">
        <f t="shared" si="9"/>
        <v>4</v>
      </c>
      <c r="H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587</v>
      </c>
      <c r="I18" s="246"/>
      <c r="J18" s="73">
        <f>基本・複合!M19</f>
        <v>416</v>
      </c>
      <c r="K18" s="246"/>
      <c r="L18" s="73">
        <f t="shared" si="0"/>
        <v>1358</v>
      </c>
      <c r="M18" s="74">
        <f t="shared" si="1"/>
        <v>15209</v>
      </c>
      <c r="N18" s="74">
        <f t="shared" si="2"/>
        <v>14883</v>
      </c>
      <c r="O18" s="74">
        <f t="shared" si="3"/>
        <v>14802</v>
      </c>
      <c r="P18" s="74">
        <f t="shared" si="4"/>
        <v>14557</v>
      </c>
      <c r="Q18" s="74">
        <f t="shared" si="5"/>
        <v>14394</v>
      </c>
      <c r="R18" s="74">
        <f t="shared" si="6"/>
        <v>14068</v>
      </c>
      <c r="S18" s="74">
        <f t="shared" si="7"/>
        <v>13824</v>
      </c>
      <c r="T18" s="74">
        <f t="shared" si="8"/>
        <v>13580</v>
      </c>
      <c r="U18" s="44"/>
      <c r="V18" s="44"/>
    </row>
    <row r="19" spans="1:22" ht="18" customHeight="1" x14ac:dyDescent="0.15">
      <c r="A19" s="57" t="s">
        <v>154</v>
      </c>
      <c r="B19" s="67" t="s">
        <v>6</v>
      </c>
      <c r="C19" s="68" t="s">
        <v>18</v>
      </c>
      <c r="D19" s="69">
        <v>2</v>
      </c>
      <c r="E19" s="70" t="s">
        <v>0</v>
      </c>
      <c r="F19" s="71">
        <v>0.5</v>
      </c>
      <c r="G19" s="77">
        <f t="shared" si="9"/>
        <v>2.5</v>
      </c>
      <c r="H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669</v>
      </c>
      <c r="I19" s="246"/>
      <c r="J19" s="73">
        <f>基本・複合!M20</f>
        <v>85</v>
      </c>
      <c r="K19" s="246"/>
      <c r="L19" s="73">
        <f t="shared" si="0"/>
        <v>964</v>
      </c>
      <c r="M19" s="74">
        <f t="shared" si="1"/>
        <v>10796</v>
      </c>
      <c r="N19" s="74">
        <f t="shared" si="2"/>
        <v>10565</v>
      </c>
      <c r="O19" s="74">
        <f t="shared" si="3"/>
        <v>10507</v>
      </c>
      <c r="P19" s="74">
        <f t="shared" si="4"/>
        <v>10334</v>
      </c>
      <c r="Q19" s="74">
        <f t="shared" si="5"/>
        <v>10218</v>
      </c>
      <c r="R19" s="74">
        <f t="shared" si="6"/>
        <v>9987</v>
      </c>
      <c r="S19" s="74">
        <f t="shared" si="7"/>
        <v>9813</v>
      </c>
      <c r="T19" s="74">
        <f t="shared" si="8"/>
        <v>9640</v>
      </c>
      <c r="U19" s="44"/>
      <c r="V19" s="44"/>
    </row>
    <row r="20" spans="1:22" ht="18" customHeight="1" x14ac:dyDescent="0.15">
      <c r="A20" s="57" t="s">
        <v>157</v>
      </c>
      <c r="B20" s="67" t="s">
        <v>6</v>
      </c>
      <c r="C20" s="68" t="s">
        <v>18</v>
      </c>
      <c r="D20" s="69">
        <v>2</v>
      </c>
      <c r="E20" s="70" t="s">
        <v>0</v>
      </c>
      <c r="F20" s="71">
        <v>1</v>
      </c>
      <c r="G20" s="77">
        <f t="shared" si="9"/>
        <v>3</v>
      </c>
      <c r="H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669</v>
      </c>
      <c r="I20" s="246"/>
      <c r="J20" s="73">
        <f>基本・複合!M21</f>
        <v>168</v>
      </c>
      <c r="K20" s="246"/>
      <c r="L20" s="73">
        <f t="shared" si="0"/>
        <v>1088</v>
      </c>
      <c r="M20" s="74">
        <f t="shared" si="1"/>
        <v>12185</v>
      </c>
      <c r="N20" s="74">
        <f t="shared" si="2"/>
        <v>11924</v>
      </c>
      <c r="O20" s="74">
        <f t="shared" si="3"/>
        <v>11859</v>
      </c>
      <c r="P20" s="74">
        <f t="shared" si="4"/>
        <v>11663</v>
      </c>
      <c r="Q20" s="74">
        <f t="shared" si="5"/>
        <v>11532</v>
      </c>
      <c r="R20" s="74">
        <f t="shared" si="6"/>
        <v>11271</v>
      </c>
      <c r="S20" s="74">
        <f t="shared" si="7"/>
        <v>11075</v>
      </c>
      <c r="T20" s="74">
        <f t="shared" si="8"/>
        <v>10880</v>
      </c>
      <c r="U20" s="44"/>
      <c r="V20" s="44"/>
    </row>
    <row r="21" spans="1:22" ht="18" customHeight="1" x14ac:dyDescent="0.15">
      <c r="A21" s="57" t="s">
        <v>160</v>
      </c>
      <c r="B21" s="67" t="s">
        <v>6</v>
      </c>
      <c r="C21" s="68" t="s">
        <v>18</v>
      </c>
      <c r="D21" s="69">
        <v>2</v>
      </c>
      <c r="E21" s="70" t="s">
        <v>0</v>
      </c>
      <c r="F21" s="71">
        <v>1.5</v>
      </c>
      <c r="G21" s="77">
        <f t="shared" si="9"/>
        <v>3.5</v>
      </c>
      <c r="H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669</v>
      </c>
      <c r="I21" s="246"/>
      <c r="J21" s="73">
        <f>基本・複合!M22</f>
        <v>251</v>
      </c>
      <c r="K21" s="246"/>
      <c r="L21" s="73">
        <f t="shared" si="0"/>
        <v>1213</v>
      </c>
      <c r="M21" s="74">
        <f t="shared" si="1"/>
        <v>13585</v>
      </c>
      <c r="N21" s="74">
        <f t="shared" si="2"/>
        <v>13294</v>
      </c>
      <c r="O21" s="74">
        <f t="shared" si="3"/>
        <v>13221</v>
      </c>
      <c r="P21" s="74">
        <f t="shared" si="4"/>
        <v>13003</v>
      </c>
      <c r="Q21" s="74">
        <f t="shared" si="5"/>
        <v>12857</v>
      </c>
      <c r="R21" s="74">
        <f t="shared" si="6"/>
        <v>12566</v>
      </c>
      <c r="S21" s="74">
        <f t="shared" si="7"/>
        <v>12348</v>
      </c>
      <c r="T21" s="74">
        <f t="shared" si="8"/>
        <v>12130</v>
      </c>
      <c r="U21" s="44"/>
      <c r="V21" s="44"/>
    </row>
    <row r="22" spans="1:22" ht="18" customHeight="1" x14ac:dyDescent="0.15">
      <c r="A22" s="57" t="s">
        <v>164</v>
      </c>
      <c r="B22" s="67" t="s">
        <v>6</v>
      </c>
      <c r="C22" s="68" t="s">
        <v>18</v>
      </c>
      <c r="D22" s="69">
        <v>2</v>
      </c>
      <c r="E22" s="70" t="s">
        <v>0</v>
      </c>
      <c r="F22" s="71">
        <v>2</v>
      </c>
      <c r="G22" s="77">
        <f t="shared" si="9"/>
        <v>4</v>
      </c>
      <c r="H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669</v>
      </c>
      <c r="I22" s="246"/>
      <c r="J22" s="73">
        <f>基本・複合!M23</f>
        <v>334</v>
      </c>
      <c r="K22" s="246"/>
      <c r="L22" s="73">
        <f t="shared" si="0"/>
        <v>1337</v>
      </c>
      <c r="M22" s="74">
        <f t="shared" si="1"/>
        <v>14974</v>
      </c>
      <c r="N22" s="74">
        <f t="shared" si="2"/>
        <v>14653</v>
      </c>
      <c r="O22" s="74">
        <f t="shared" si="3"/>
        <v>14573</v>
      </c>
      <c r="P22" s="74">
        <f t="shared" si="4"/>
        <v>14332</v>
      </c>
      <c r="Q22" s="74">
        <f t="shared" si="5"/>
        <v>14172</v>
      </c>
      <c r="R22" s="74">
        <f t="shared" si="6"/>
        <v>13851</v>
      </c>
      <c r="S22" s="74">
        <f t="shared" si="7"/>
        <v>13610</v>
      </c>
      <c r="T22" s="74">
        <f t="shared" si="8"/>
        <v>13370</v>
      </c>
      <c r="U22" s="44"/>
      <c r="V22" s="44"/>
    </row>
    <row r="23" spans="1:22" ht="18" customHeight="1" x14ac:dyDescent="0.15">
      <c r="A23" s="57" t="s">
        <v>168</v>
      </c>
      <c r="B23" s="67" t="s">
        <v>6</v>
      </c>
      <c r="C23" s="68" t="s">
        <v>18</v>
      </c>
      <c r="D23" s="69">
        <v>2</v>
      </c>
      <c r="E23" s="70" t="s">
        <v>0</v>
      </c>
      <c r="F23" s="71">
        <v>2.5</v>
      </c>
      <c r="G23" s="77">
        <f t="shared" si="9"/>
        <v>4.5</v>
      </c>
      <c r="H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669</v>
      </c>
      <c r="I23" s="246"/>
      <c r="J23" s="73">
        <f>基本・複合!M24</f>
        <v>417</v>
      </c>
      <c r="K23" s="246"/>
      <c r="L23" s="73">
        <f t="shared" si="0"/>
        <v>1462</v>
      </c>
      <c r="M23" s="74">
        <f t="shared" si="1"/>
        <v>16374</v>
      </c>
      <c r="N23" s="74">
        <f t="shared" si="2"/>
        <v>16023</v>
      </c>
      <c r="O23" s="74">
        <f t="shared" si="3"/>
        <v>15935</v>
      </c>
      <c r="P23" s="74">
        <f t="shared" si="4"/>
        <v>15672</v>
      </c>
      <c r="Q23" s="74">
        <f t="shared" si="5"/>
        <v>15497</v>
      </c>
      <c r="R23" s="74">
        <f t="shared" si="6"/>
        <v>15146</v>
      </c>
      <c r="S23" s="74">
        <f t="shared" si="7"/>
        <v>14883</v>
      </c>
      <c r="T23" s="74">
        <f t="shared" si="8"/>
        <v>14620</v>
      </c>
      <c r="U23" s="44"/>
      <c r="V23" s="44"/>
    </row>
    <row r="24" spans="1:22" ht="18" customHeight="1" x14ac:dyDescent="0.15">
      <c r="A24" s="57" t="s">
        <v>172</v>
      </c>
      <c r="B24" s="67" t="s">
        <v>6</v>
      </c>
      <c r="C24" s="68" t="s">
        <v>18</v>
      </c>
      <c r="D24" s="69">
        <v>2.5</v>
      </c>
      <c r="E24" s="70" t="s">
        <v>0</v>
      </c>
      <c r="F24" s="71">
        <v>0.5</v>
      </c>
      <c r="G24" s="77">
        <f t="shared" si="9"/>
        <v>3</v>
      </c>
      <c r="H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754</v>
      </c>
      <c r="I24" s="246"/>
      <c r="J24" s="73">
        <f>基本・複合!M25</f>
        <v>83</v>
      </c>
      <c r="K24" s="246"/>
      <c r="L24" s="73">
        <f t="shared" si="0"/>
        <v>1068</v>
      </c>
      <c r="M24" s="74">
        <f t="shared" si="1"/>
        <v>11961</v>
      </c>
      <c r="N24" s="74">
        <f t="shared" si="2"/>
        <v>11705</v>
      </c>
      <c r="O24" s="74">
        <f t="shared" si="3"/>
        <v>11641</v>
      </c>
      <c r="P24" s="74">
        <f t="shared" si="4"/>
        <v>11448</v>
      </c>
      <c r="Q24" s="74">
        <f t="shared" si="5"/>
        <v>11320</v>
      </c>
      <c r="R24" s="74">
        <f t="shared" si="6"/>
        <v>11064</v>
      </c>
      <c r="S24" s="74">
        <f t="shared" si="7"/>
        <v>10872</v>
      </c>
      <c r="T24" s="74">
        <f t="shared" si="8"/>
        <v>10680</v>
      </c>
      <c r="U24" s="44"/>
      <c r="V24" s="44"/>
    </row>
    <row r="25" spans="1:22" ht="18" customHeight="1" x14ac:dyDescent="0.15">
      <c r="A25" s="57" t="s">
        <v>175</v>
      </c>
      <c r="B25" s="67" t="s">
        <v>6</v>
      </c>
      <c r="C25" s="68" t="s">
        <v>18</v>
      </c>
      <c r="D25" s="69">
        <v>2.5</v>
      </c>
      <c r="E25" s="70" t="s">
        <v>0</v>
      </c>
      <c r="F25" s="71">
        <v>1</v>
      </c>
      <c r="G25" s="77">
        <f t="shared" si="9"/>
        <v>3.5</v>
      </c>
      <c r="H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754</v>
      </c>
      <c r="I25" s="246"/>
      <c r="J25" s="73">
        <f>J24+基本・複合!$Q$2</f>
        <v>166</v>
      </c>
      <c r="K25" s="246"/>
      <c r="L25" s="73">
        <f t="shared" si="0"/>
        <v>1192</v>
      </c>
      <c r="M25" s="74">
        <f t="shared" si="1"/>
        <v>13350</v>
      </c>
      <c r="N25" s="74">
        <f t="shared" si="2"/>
        <v>13064</v>
      </c>
      <c r="O25" s="74">
        <f t="shared" si="3"/>
        <v>12992</v>
      </c>
      <c r="P25" s="74">
        <f t="shared" si="4"/>
        <v>12778</v>
      </c>
      <c r="Q25" s="74">
        <f t="shared" si="5"/>
        <v>12635</v>
      </c>
      <c r="R25" s="74">
        <f t="shared" si="6"/>
        <v>12349</v>
      </c>
      <c r="S25" s="74">
        <f t="shared" si="7"/>
        <v>12134</v>
      </c>
      <c r="T25" s="74">
        <f t="shared" si="8"/>
        <v>11920</v>
      </c>
      <c r="U25" s="44"/>
      <c r="V25" s="44"/>
    </row>
    <row r="26" spans="1:22" ht="18" customHeight="1" x14ac:dyDescent="0.15">
      <c r="A26" s="57" t="s">
        <v>178</v>
      </c>
      <c r="B26" s="67" t="s">
        <v>6</v>
      </c>
      <c r="C26" s="68" t="s">
        <v>18</v>
      </c>
      <c r="D26" s="69">
        <v>2.5</v>
      </c>
      <c r="E26" s="70" t="s">
        <v>0</v>
      </c>
      <c r="F26" s="71">
        <v>1.5</v>
      </c>
      <c r="G26" s="77">
        <f t="shared" si="9"/>
        <v>4</v>
      </c>
      <c r="H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754</v>
      </c>
      <c r="I26" s="246"/>
      <c r="J26" s="73">
        <f>J25+基本・複合!$Q$2</f>
        <v>249</v>
      </c>
      <c r="K26" s="246"/>
      <c r="L26" s="73">
        <f t="shared" si="0"/>
        <v>1317</v>
      </c>
      <c r="M26" s="74">
        <f t="shared" si="1"/>
        <v>14750</v>
      </c>
      <c r="N26" s="74">
        <f t="shared" si="2"/>
        <v>14434</v>
      </c>
      <c r="O26" s="74">
        <f t="shared" si="3"/>
        <v>14355</v>
      </c>
      <c r="P26" s="74">
        <f t="shared" si="4"/>
        <v>14118</v>
      </c>
      <c r="Q26" s="74">
        <f t="shared" si="5"/>
        <v>13960</v>
      </c>
      <c r="R26" s="74">
        <f t="shared" si="6"/>
        <v>13644</v>
      </c>
      <c r="S26" s="74">
        <f t="shared" si="7"/>
        <v>13407</v>
      </c>
      <c r="T26" s="74">
        <f t="shared" si="8"/>
        <v>13170</v>
      </c>
      <c r="U26" s="44"/>
      <c r="V26" s="44"/>
    </row>
    <row r="27" spans="1:22" ht="18" customHeight="1" x14ac:dyDescent="0.15">
      <c r="A27" s="57" t="s">
        <v>181</v>
      </c>
      <c r="B27" s="67" t="s">
        <v>6</v>
      </c>
      <c r="C27" s="68" t="s">
        <v>18</v>
      </c>
      <c r="D27" s="69">
        <v>2.5</v>
      </c>
      <c r="E27" s="70" t="s">
        <v>0</v>
      </c>
      <c r="F27" s="71">
        <v>2</v>
      </c>
      <c r="G27" s="77">
        <f t="shared" si="9"/>
        <v>4.5</v>
      </c>
      <c r="H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754</v>
      </c>
      <c r="I27" s="246"/>
      <c r="J27" s="73">
        <f>J26+基本・複合!$Q$2</f>
        <v>332</v>
      </c>
      <c r="K27" s="246"/>
      <c r="L27" s="73">
        <f t="shared" si="0"/>
        <v>1441</v>
      </c>
      <c r="M27" s="74">
        <f t="shared" si="1"/>
        <v>16139</v>
      </c>
      <c r="N27" s="74">
        <f t="shared" si="2"/>
        <v>15793</v>
      </c>
      <c r="O27" s="74">
        <f t="shared" si="3"/>
        <v>15706</v>
      </c>
      <c r="P27" s="74">
        <f t="shared" si="4"/>
        <v>15447</v>
      </c>
      <c r="Q27" s="74">
        <f t="shared" si="5"/>
        <v>15274</v>
      </c>
      <c r="R27" s="74">
        <f t="shared" si="6"/>
        <v>14928</v>
      </c>
      <c r="S27" s="74">
        <f t="shared" si="7"/>
        <v>14669</v>
      </c>
      <c r="T27" s="74">
        <f t="shared" si="8"/>
        <v>14410</v>
      </c>
      <c r="U27" s="44"/>
      <c r="V27" s="44"/>
    </row>
    <row r="28" spans="1:22" ht="18" customHeight="1" x14ac:dyDescent="0.15">
      <c r="A28" s="57" t="s">
        <v>184</v>
      </c>
      <c r="B28" s="67" t="s">
        <v>6</v>
      </c>
      <c r="C28" s="68" t="s">
        <v>18</v>
      </c>
      <c r="D28" s="69">
        <v>2.5</v>
      </c>
      <c r="E28" s="70" t="s">
        <v>0</v>
      </c>
      <c r="F28" s="71">
        <v>2.5</v>
      </c>
      <c r="G28" s="77">
        <f t="shared" si="9"/>
        <v>5</v>
      </c>
      <c r="H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754</v>
      </c>
      <c r="I28" s="246"/>
      <c r="J28" s="73">
        <f>J27+基本・複合!$Q$2</f>
        <v>415</v>
      </c>
      <c r="K28" s="246"/>
      <c r="L28" s="73">
        <f t="shared" si="0"/>
        <v>1566</v>
      </c>
      <c r="M28" s="74">
        <f t="shared" si="1"/>
        <v>17539</v>
      </c>
      <c r="N28" s="74">
        <f t="shared" si="2"/>
        <v>17163</v>
      </c>
      <c r="O28" s="74">
        <f t="shared" si="3"/>
        <v>17069</v>
      </c>
      <c r="P28" s="74">
        <f t="shared" si="4"/>
        <v>16787</v>
      </c>
      <c r="Q28" s="74">
        <f t="shared" si="5"/>
        <v>16599</v>
      </c>
      <c r="R28" s="74">
        <f t="shared" si="6"/>
        <v>16223</v>
      </c>
      <c r="S28" s="74">
        <f t="shared" si="7"/>
        <v>15941</v>
      </c>
      <c r="T28" s="74">
        <f t="shared" si="8"/>
        <v>15660</v>
      </c>
      <c r="U28" s="44"/>
      <c r="V28" s="44"/>
    </row>
    <row r="29" spans="1:22" ht="18" customHeight="1" x14ac:dyDescent="0.15">
      <c r="A29" s="57" t="s">
        <v>187</v>
      </c>
      <c r="B29" s="67" t="s">
        <v>6</v>
      </c>
      <c r="C29" s="68" t="s">
        <v>18</v>
      </c>
      <c r="D29" s="69">
        <v>3</v>
      </c>
      <c r="E29" s="70" t="s">
        <v>0</v>
      </c>
      <c r="F29" s="71">
        <v>0.5</v>
      </c>
      <c r="G29" s="77">
        <f t="shared" si="9"/>
        <v>3.5</v>
      </c>
      <c r="H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837</v>
      </c>
      <c r="I29" s="246"/>
      <c r="J29" s="73">
        <f t="shared" ref="J29:J48" si="10">J24</f>
        <v>83</v>
      </c>
      <c r="K29" s="246"/>
      <c r="L29" s="73">
        <f t="shared" si="0"/>
        <v>1171</v>
      </c>
      <c r="M29" s="74">
        <f t="shared" si="1"/>
        <v>13115</v>
      </c>
      <c r="N29" s="74">
        <f t="shared" si="2"/>
        <v>12834</v>
      </c>
      <c r="O29" s="74">
        <f t="shared" si="3"/>
        <v>12763</v>
      </c>
      <c r="P29" s="74">
        <f t="shared" si="4"/>
        <v>12553</v>
      </c>
      <c r="Q29" s="74">
        <f t="shared" si="5"/>
        <v>12412</v>
      </c>
      <c r="R29" s="74">
        <f t="shared" si="6"/>
        <v>12131</v>
      </c>
      <c r="S29" s="74">
        <f t="shared" si="7"/>
        <v>11920</v>
      </c>
      <c r="T29" s="74">
        <f t="shared" si="8"/>
        <v>11710</v>
      </c>
      <c r="U29" s="44"/>
      <c r="V29" s="44"/>
    </row>
    <row r="30" spans="1:22" ht="18" customHeight="1" x14ac:dyDescent="0.15">
      <c r="A30" s="57" t="s">
        <v>190</v>
      </c>
      <c r="B30" s="67" t="s">
        <v>6</v>
      </c>
      <c r="C30" s="68" t="s">
        <v>18</v>
      </c>
      <c r="D30" s="69">
        <v>3</v>
      </c>
      <c r="E30" s="70" t="s">
        <v>0</v>
      </c>
      <c r="F30" s="71">
        <v>1</v>
      </c>
      <c r="G30" s="77">
        <f t="shared" si="9"/>
        <v>4</v>
      </c>
      <c r="H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837</v>
      </c>
      <c r="I30" s="246"/>
      <c r="J30" s="73">
        <f t="shared" si="10"/>
        <v>166</v>
      </c>
      <c r="K30" s="246"/>
      <c r="L30" s="73">
        <f t="shared" si="0"/>
        <v>1295</v>
      </c>
      <c r="M30" s="74">
        <f t="shared" si="1"/>
        <v>14504</v>
      </c>
      <c r="N30" s="74">
        <f t="shared" si="2"/>
        <v>14193</v>
      </c>
      <c r="O30" s="74">
        <f t="shared" si="3"/>
        <v>14115</v>
      </c>
      <c r="P30" s="74">
        <f t="shared" si="4"/>
        <v>13882</v>
      </c>
      <c r="Q30" s="74">
        <f t="shared" si="5"/>
        <v>13727</v>
      </c>
      <c r="R30" s="74">
        <f t="shared" si="6"/>
        <v>13416</v>
      </c>
      <c r="S30" s="74">
        <f t="shared" si="7"/>
        <v>13183</v>
      </c>
      <c r="T30" s="74">
        <f t="shared" si="8"/>
        <v>12950</v>
      </c>
      <c r="U30" s="44"/>
      <c r="V30" s="44"/>
    </row>
    <row r="31" spans="1:22" ht="18" customHeight="1" x14ac:dyDescent="0.15">
      <c r="A31" s="57" t="s">
        <v>192</v>
      </c>
      <c r="B31" s="67" t="s">
        <v>6</v>
      </c>
      <c r="C31" s="68" t="s">
        <v>18</v>
      </c>
      <c r="D31" s="69">
        <v>3</v>
      </c>
      <c r="E31" s="70" t="s">
        <v>0</v>
      </c>
      <c r="F31" s="71">
        <v>1.5</v>
      </c>
      <c r="G31" s="77">
        <f t="shared" si="9"/>
        <v>4.5</v>
      </c>
      <c r="H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837</v>
      </c>
      <c r="I31" s="246"/>
      <c r="J31" s="73">
        <f t="shared" si="10"/>
        <v>249</v>
      </c>
      <c r="K31" s="246"/>
      <c r="L31" s="73">
        <f t="shared" si="0"/>
        <v>1420</v>
      </c>
      <c r="M31" s="74">
        <f t="shared" si="1"/>
        <v>15904</v>
      </c>
      <c r="N31" s="74">
        <f t="shared" si="2"/>
        <v>15563</v>
      </c>
      <c r="O31" s="74">
        <f t="shared" si="3"/>
        <v>15478</v>
      </c>
      <c r="P31" s="74">
        <f t="shared" si="4"/>
        <v>15222</v>
      </c>
      <c r="Q31" s="74">
        <f t="shared" si="5"/>
        <v>15052</v>
      </c>
      <c r="R31" s="74">
        <f t="shared" si="6"/>
        <v>14711</v>
      </c>
      <c r="S31" s="74">
        <f t="shared" si="7"/>
        <v>14455</v>
      </c>
      <c r="T31" s="74">
        <f t="shared" si="8"/>
        <v>14200</v>
      </c>
      <c r="U31" s="44"/>
      <c r="V31" s="44"/>
    </row>
    <row r="32" spans="1:22" ht="18" customHeight="1" x14ac:dyDescent="0.15">
      <c r="A32" s="57" t="s">
        <v>194</v>
      </c>
      <c r="B32" s="67" t="s">
        <v>6</v>
      </c>
      <c r="C32" s="68" t="s">
        <v>18</v>
      </c>
      <c r="D32" s="69">
        <v>3</v>
      </c>
      <c r="E32" s="70" t="s">
        <v>0</v>
      </c>
      <c r="F32" s="71">
        <v>2</v>
      </c>
      <c r="G32" s="77">
        <f t="shared" si="9"/>
        <v>5</v>
      </c>
      <c r="H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837</v>
      </c>
      <c r="I32" s="246"/>
      <c r="J32" s="73">
        <f t="shared" si="10"/>
        <v>332</v>
      </c>
      <c r="K32" s="246"/>
      <c r="L32" s="73">
        <f t="shared" si="0"/>
        <v>1544</v>
      </c>
      <c r="M32" s="74">
        <f t="shared" si="1"/>
        <v>17292</v>
      </c>
      <c r="N32" s="74">
        <f t="shared" si="2"/>
        <v>16922</v>
      </c>
      <c r="O32" s="74">
        <f t="shared" si="3"/>
        <v>16829</v>
      </c>
      <c r="P32" s="74">
        <f t="shared" si="4"/>
        <v>16551</v>
      </c>
      <c r="Q32" s="74">
        <f t="shared" si="5"/>
        <v>16366</v>
      </c>
      <c r="R32" s="74">
        <f t="shared" si="6"/>
        <v>15995</v>
      </c>
      <c r="S32" s="74">
        <f t="shared" si="7"/>
        <v>15717</v>
      </c>
      <c r="T32" s="74">
        <f t="shared" si="8"/>
        <v>15440</v>
      </c>
      <c r="U32" s="44"/>
      <c r="V32" s="44"/>
    </row>
    <row r="33" spans="1:22" ht="18" customHeight="1" x14ac:dyDescent="0.15">
      <c r="A33" s="57" t="s">
        <v>196</v>
      </c>
      <c r="B33" s="67" t="s">
        <v>6</v>
      </c>
      <c r="C33" s="68" t="s">
        <v>18</v>
      </c>
      <c r="D33" s="69">
        <v>3</v>
      </c>
      <c r="E33" s="70" t="s">
        <v>0</v>
      </c>
      <c r="F33" s="71">
        <v>2.5</v>
      </c>
      <c r="G33" s="77">
        <f t="shared" si="9"/>
        <v>5.5</v>
      </c>
      <c r="H33" s="73">
        <f>IF(D33=基本・単一!$F$4,基本・単一!$L$4,IF(D33=基本・単一!$F$5,基本・単一!$L$5,IF(D33=基本・単一!$F$6,基本・単一!$L$6,IF(D33=基本・単一!$F$7,基本・単一!$L$7,IF(D33=基本・単一!$F$8,基本・単一!$L$8,IF(D33=基本・単一!$F$9,基本・単一!$L$9,IF(D33=基本・単一!$F$10,基本・単一!$L$10)))))))</f>
        <v>837</v>
      </c>
      <c r="I33" s="246"/>
      <c r="J33" s="73">
        <f t="shared" si="10"/>
        <v>415</v>
      </c>
      <c r="K33" s="246"/>
      <c r="L33" s="73">
        <f t="shared" si="0"/>
        <v>1669</v>
      </c>
      <c r="M33" s="74">
        <f t="shared" si="1"/>
        <v>18692</v>
      </c>
      <c r="N33" s="74">
        <f t="shared" si="2"/>
        <v>18292</v>
      </c>
      <c r="O33" s="74">
        <f t="shared" si="3"/>
        <v>18192</v>
      </c>
      <c r="P33" s="74">
        <f t="shared" si="4"/>
        <v>17891</v>
      </c>
      <c r="Q33" s="74">
        <f t="shared" si="5"/>
        <v>17691</v>
      </c>
      <c r="R33" s="74">
        <f t="shared" si="6"/>
        <v>17290</v>
      </c>
      <c r="S33" s="74">
        <f t="shared" si="7"/>
        <v>16990</v>
      </c>
      <c r="T33" s="74">
        <f t="shared" si="8"/>
        <v>16690</v>
      </c>
      <c r="U33" s="44"/>
      <c r="V33" s="44"/>
    </row>
    <row r="34" spans="1:22" ht="18" customHeight="1" x14ac:dyDescent="0.15">
      <c r="A34" s="57" t="s">
        <v>198</v>
      </c>
      <c r="B34" s="67" t="s">
        <v>6</v>
      </c>
      <c r="C34" s="68" t="s">
        <v>18</v>
      </c>
      <c r="D34" s="69">
        <v>3.5</v>
      </c>
      <c r="E34" s="70" t="s">
        <v>0</v>
      </c>
      <c r="F34" s="71">
        <v>0.5</v>
      </c>
      <c r="G34" s="77">
        <f t="shared" si="9"/>
        <v>4</v>
      </c>
      <c r="H34" s="73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921</v>
      </c>
      <c r="I34" s="246"/>
      <c r="J34" s="73">
        <f t="shared" si="10"/>
        <v>83</v>
      </c>
      <c r="K34" s="246"/>
      <c r="L34" s="73">
        <f t="shared" si="0"/>
        <v>1276</v>
      </c>
      <c r="M34" s="74">
        <f t="shared" si="1"/>
        <v>14291</v>
      </c>
      <c r="N34" s="74">
        <f t="shared" si="2"/>
        <v>13984</v>
      </c>
      <c r="O34" s="74">
        <f t="shared" si="3"/>
        <v>13908</v>
      </c>
      <c r="P34" s="74">
        <f t="shared" si="4"/>
        <v>13678</v>
      </c>
      <c r="Q34" s="74">
        <f t="shared" si="5"/>
        <v>13525</v>
      </c>
      <c r="R34" s="74">
        <f t="shared" si="6"/>
        <v>13219</v>
      </c>
      <c r="S34" s="74">
        <f t="shared" si="7"/>
        <v>12989</v>
      </c>
      <c r="T34" s="74">
        <f t="shared" si="8"/>
        <v>12760</v>
      </c>
      <c r="U34" s="44"/>
      <c r="V34" s="44"/>
    </row>
    <row r="35" spans="1:22" ht="18" customHeight="1" x14ac:dyDescent="0.15">
      <c r="A35" s="57" t="s">
        <v>200</v>
      </c>
      <c r="B35" s="67" t="s">
        <v>6</v>
      </c>
      <c r="C35" s="68" t="s">
        <v>18</v>
      </c>
      <c r="D35" s="69">
        <v>3.5</v>
      </c>
      <c r="E35" s="70" t="s">
        <v>0</v>
      </c>
      <c r="F35" s="71">
        <v>1</v>
      </c>
      <c r="G35" s="77">
        <f t="shared" si="9"/>
        <v>4.5</v>
      </c>
      <c r="H35" s="73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921</v>
      </c>
      <c r="I35" s="246"/>
      <c r="J35" s="73">
        <f t="shared" si="10"/>
        <v>166</v>
      </c>
      <c r="K35" s="246"/>
      <c r="L35" s="73">
        <f t="shared" si="0"/>
        <v>1400</v>
      </c>
      <c r="M35" s="74">
        <f t="shared" si="1"/>
        <v>15680</v>
      </c>
      <c r="N35" s="74">
        <f t="shared" si="2"/>
        <v>15344</v>
      </c>
      <c r="O35" s="74">
        <f t="shared" si="3"/>
        <v>15260</v>
      </c>
      <c r="P35" s="74">
        <f t="shared" si="4"/>
        <v>15008</v>
      </c>
      <c r="Q35" s="74">
        <f t="shared" si="5"/>
        <v>14840</v>
      </c>
      <c r="R35" s="74">
        <f t="shared" si="6"/>
        <v>14504</v>
      </c>
      <c r="S35" s="74">
        <f t="shared" si="7"/>
        <v>14252</v>
      </c>
      <c r="T35" s="74">
        <f t="shared" si="8"/>
        <v>14000</v>
      </c>
      <c r="U35" s="44"/>
      <c r="V35" s="44"/>
    </row>
    <row r="36" spans="1:22" ht="18" customHeight="1" x14ac:dyDescent="0.15">
      <c r="A36" s="57" t="s">
        <v>202</v>
      </c>
      <c r="B36" s="67" t="s">
        <v>6</v>
      </c>
      <c r="C36" s="68" t="s">
        <v>18</v>
      </c>
      <c r="D36" s="69">
        <v>3.5</v>
      </c>
      <c r="E36" s="70" t="s">
        <v>0</v>
      </c>
      <c r="F36" s="71">
        <v>1.5</v>
      </c>
      <c r="G36" s="77">
        <f t="shared" si="9"/>
        <v>5</v>
      </c>
      <c r="H36" s="73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921</v>
      </c>
      <c r="I36" s="246"/>
      <c r="J36" s="73">
        <f t="shared" si="10"/>
        <v>249</v>
      </c>
      <c r="K36" s="246"/>
      <c r="L36" s="73">
        <f t="shared" si="0"/>
        <v>1525</v>
      </c>
      <c r="M36" s="74">
        <f t="shared" si="1"/>
        <v>17080</v>
      </c>
      <c r="N36" s="74">
        <f t="shared" si="2"/>
        <v>16714</v>
      </c>
      <c r="O36" s="74">
        <f t="shared" si="3"/>
        <v>16622</v>
      </c>
      <c r="P36" s="74">
        <f t="shared" si="4"/>
        <v>16348</v>
      </c>
      <c r="Q36" s="74">
        <f t="shared" si="5"/>
        <v>16165</v>
      </c>
      <c r="R36" s="74">
        <f t="shared" si="6"/>
        <v>15799</v>
      </c>
      <c r="S36" s="74">
        <f t="shared" si="7"/>
        <v>15524</v>
      </c>
      <c r="T36" s="74">
        <f t="shared" si="8"/>
        <v>15250</v>
      </c>
      <c r="U36" s="44"/>
      <c r="V36" s="44"/>
    </row>
    <row r="37" spans="1:22" ht="18" customHeight="1" x14ac:dyDescent="0.15">
      <c r="A37" s="57" t="s">
        <v>204</v>
      </c>
      <c r="B37" s="67" t="s">
        <v>6</v>
      </c>
      <c r="C37" s="68" t="s">
        <v>18</v>
      </c>
      <c r="D37" s="69">
        <v>3.5</v>
      </c>
      <c r="E37" s="70" t="s">
        <v>0</v>
      </c>
      <c r="F37" s="71">
        <v>2</v>
      </c>
      <c r="G37" s="77">
        <f t="shared" si="9"/>
        <v>5.5</v>
      </c>
      <c r="H37" s="73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921</v>
      </c>
      <c r="I37" s="246"/>
      <c r="J37" s="73">
        <f t="shared" si="10"/>
        <v>332</v>
      </c>
      <c r="K37" s="246"/>
      <c r="L37" s="73">
        <f t="shared" si="0"/>
        <v>1649</v>
      </c>
      <c r="M37" s="74">
        <f t="shared" si="1"/>
        <v>18468</v>
      </c>
      <c r="N37" s="74">
        <f t="shared" si="2"/>
        <v>18073</v>
      </c>
      <c r="O37" s="74">
        <f t="shared" si="3"/>
        <v>17974</v>
      </c>
      <c r="P37" s="74">
        <f t="shared" si="4"/>
        <v>17677</v>
      </c>
      <c r="Q37" s="74">
        <f t="shared" si="5"/>
        <v>17479</v>
      </c>
      <c r="R37" s="74">
        <f t="shared" si="6"/>
        <v>17083</v>
      </c>
      <c r="S37" s="74">
        <f t="shared" si="7"/>
        <v>16786</v>
      </c>
      <c r="T37" s="74">
        <f t="shared" si="8"/>
        <v>16490</v>
      </c>
      <c r="U37" s="44"/>
      <c r="V37" s="44"/>
    </row>
    <row r="38" spans="1:22" ht="18" customHeight="1" x14ac:dyDescent="0.15">
      <c r="A38" s="57" t="s">
        <v>206</v>
      </c>
      <c r="B38" s="67" t="s">
        <v>6</v>
      </c>
      <c r="C38" s="68" t="s">
        <v>18</v>
      </c>
      <c r="D38" s="69">
        <v>3.5</v>
      </c>
      <c r="E38" s="70" t="s">
        <v>0</v>
      </c>
      <c r="F38" s="71">
        <v>2.5</v>
      </c>
      <c r="G38" s="77">
        <f t="shared" si="9"/>
        <v>6</v>
      </c>
      <c r="H38" s="73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921</v>
      </c>
      <c r="I38" s="246"/>
      <c r="J38" s="73">
        <f t="shared" si="10"/>
        <v>415</v>
      </c>
      <c r="K38" s="246"/>
      <c r="L38" s="73">
        <f t="shared" si="0"/>
        <v>1774</v>
      </c>
      <c r="M38" s="74">
        <f t="shared" si="1"/>
        <v>19868</v>
      </c>
      <c r="N38" s="74">
        <f t="shared" si="2"/>
        <v>19443</v>
      </c>
      <c r="O38" s="74">
        <f t="shared" si="3"/>
        <v>19336</v>
      </c>
      <c r="P38" s="74">
        <f t="shared" si="4"/>
        <v>19017</v>
      </c>
      <c r="Q38" s="74">
        <f t="shared" si="5"/>
        <v>18804</v>
      </c>
      <c r="R38" s="74">
        <f t="shared" si="6"/>
        <v>18378</v>
      </c>
      <c r="S38" s="74">
        <f t="shared" si="7"/>
        <v>18059</v>
      </c>
      <c r="T38" s="74">
        <f t="shared" si="8"/>
        <v>17740</v>
      </c>
      <c r="U38" s="44"/>
      <c r="V38" s="44"/>
    </row>
    <row r="39" spans="1:22" ht="18" customHeight="1" x14ac:dyDescent="0.15">
      <c r="A39" s="57" t="s">
        <v>208</v>
      </c>
      <c r="B39" s="67" t="s">
        <v>6</v>
      </c>
      <c r="C39" s="68" t="s">
        <v>18</v>
      </c>
      <c r="D39" s="69">
        <v>4</v>
      </c>
      <c r="E39" s="70" t="s">
        <v>0</v>
      </c>
      <c r="F39" s="71">
        <v>0.5</v>
      </c>
      <c r="G39" s="77">
        <f t="shared" si="9"/>
        <v>4.5</v>
      </c>
      <c r="H39" s="73">
        <f>基本・単一!L11</f>
        <v>1004</v>
      </c>
      <c r="I39" s="246"/>
      <c r="J39" s="73">
        <f t="shared" si="10"/>
        <v>83</v>
      </c>
      <c r="K39" s="246"/>
      <c r="L39" s="73">
        <f t="shared" si="0"/>
        <v>1380</v>
      </c>
      <c r="M39" s="74">
        <f t="shared" si="1"/>
        <v>15456</v>
      </c>
      <c r="N39" s="74">
        <f t="shared" si="2"/>
        <v>15124</v>
      </c>
      <c r="O39" s="74">
        <f t="shared" si="3"/>
        <v>15042</v>
      </c>
      <c r="P39" s="74">
        <f t="shared" si="4"/>
        <v>14793</v>
      </c>
      <c r="Q39" s="74">
        <f t="shared" si="5"/>
        <v>14628</v>
      </c>
      <c r="R39" s="74">
        <f t="shared" si="6"/>
        <v>14296</v>
      </c>
      <c r="S39" s="74">
        <f t="shared" si="7"/>
        <v>14048</v>
      </c>
      <c r="T39" s="74">
        <f t="shared" si="8"/>
        <v>13800</v>
      </c>
      <c r="U39" s="44"/>
      <c r="V39" s="44"/>
    </row>
    <row r="40" spans="1:22" ht="18" customHeight="1" x14ac:dyDescent="0.15">
      <c r="A40" s="57" t="s">
        <v>211</v>
      </c>
      <c r="B40" s="67" t="s">
        <v>6</v>
      </c>
      <c r="C40" s="68" t="s">
        <v>18</v>
      </c>
      <c r="D40" s="69">
        <v>4</v>
      </c>
      <c r="E40" s="70" t="s">
        <v>0</v>
      </c>
      <c r="F40" s="71">
        <v>1</v>
      </c>
      <c r="G40" s="77">
        <f t="shared" si="9"/>
        <v>5</v>
      </c>
      <c r="H40" s="73">
        <f>$H$39</f>
        <v>1004</v>
      </c>
      <c r="I40" s="246"/>
      <c r="J40" s="73">
        <f t="shared" si="10"/>
        <v>166</v>
      </c>
      <c r="K40" s="246"/>
      <c r="L40" s="73">
        <f t="shared" si="0"/>
        <v>1504</v>
      </c>
      <c r="M40" s="74">
        <f t="shared" si="1"/>
        <v>16844</v>
      </c>
      <c r="N40" s="74">
        <f t="shared" si="2"/>
        <v>16483</v>
      </c>
      <c r="O40" s="74">
        <f t="shared" si="3"/>
        <v>16393</v>
      </c>
      <c r="P40" s="74">
        <f t="shared" si="4"/>
        <v>16122</v>
      </c>
      <c r="Q40" s="74">
        <f t="shared" si="5"/>
        <v>15942</v>
      </c>
      <c r="R40" s="74">
        <f t="shared" si="6"/>
        <v>15581</v>
      </c>
      <c r="S40" s="74">
        <f t="shared" si="7"/>
        <v>15310</v>
      </c>
      <c r="T40" s="74">
        <f t="shared" si="8"/>
        <v>15040</v>
      </c>
      <c r="U40" s="44"/>
      <c r="V40" s="44"/>
    </row>
    <row r="41" spans="1:22" ht="18" customHeight="1" x14ac:dyDescent="0.15">
      <c r="A41" s="57" t="s">
        <v>214</v>
      </c>
      <c r="B41" s="67" t="s">
        <v>6</v>
      </c>
      <c r="C41" s="68" t="s">
        <v>18</v>
      </c>
      <c r="D41" s="69">
        <v>4</v>
      </c>
      <c r="E41" s="70" t="s">
        <v>0</v>
      </c>
      <c r="F41" s="71">
        <v>1.5</v>
      </c>
      <c r="G41" s="77">
        <f t="shared" si="9"/>
        <v>5.5</v>
      </c>
      <c r="H41" s="73">
        <f>$H$39</f>
        <v>1004</v>
      </c>
      <c r="I41" s="246"/>
      <c r="J41" s="73">
        <f t="shared" si="10"/>
        <v>249</v>
      </c>
      <c r="K41" s="246"/>
      <c r="L41" s="73">
        <f t="shared" si="0"/>
        <v>1629</v>
      </c>
      <c r="M41" s="74">
        <f t="shared" si="1"/>
        <v>18244</v>
      </c>
      <c r="N41" s="74">
        <f t="shared" si="2"/>
        <v>17853</v>
      </c>
      <c r="O41" s="74">
        <f t="shared" si="3"/>
        <v>17756</v>
      </c>
      <c r="P41" s="74">
        <f t="shared" si="4"/>
        <v>17462</v>
      </c>
      <c r="Q41" s="74">
        <f t="shared" si="5"/>
        <v>17267</v>
      </c>
      <c r="R41" s="74">
        <f t="shared" si="6"/>
        <v>16876</v>
      </c>
      <c r="S41" s="74">
        <f t="shared" si="7"/>
        <v>16583</v>
      </c>
      <c r="T41" s="74">
        <f t="shared" si="8"/>
        <v>16290</v>
      </c>
      <c r="U41" s="44"/>
      <c r="V41" s="44"/>
    </row>
    <row r="42" spans="1:22" ht="18" customHeight="1" x14ac:dyDescent="0.15">
      <c r="A42" s="57" t="s">
        <v>217</v>
      </c>
      <c r="B42" s="67" t="s">
        <v>6</v>
      </c>
      <c r="C42" s="68" t="s">
        <v>18</v>
      </c>
      <c r="D42" s="69">
        <v>4</v>
      </c>
      <c r="E42" s="70" t="s">
        <v>0</v>
      </c>
      <c r="F42" s="71">
        <v>2</v>
      </c>
      <c r="G42" s="77">
        <f t="shared" si="9"/>
        <v>6</v>
      </c>
      <c r="H42" s="73">
        <f>$H$39</f>
        <v>1004</v>
      </c>
      <c r="I42" s="246"/>
      <c r="J42" s="73">
        <f t="shared" si="10"/>
        <v>332</v>
      </c>
      <c r="K42" s="246"/>
      <c r="L42" s="73">
        <f t="shared" si="0"/>
        <v>1753</v>
      </c>
      <c r="M42" s="74">
        <f t="shared" si="1"/>
        <v>19633</v>
      </c>
      <c r="N42" s="74">
        <f t="shared" si="2"/>
        <v>19212</v>
      </c>
      <c r="O42" s="74">
        <f t="shared" si="3"/>
        <v>19107</v>
      </c>
      <c r="P42" s="74">
        <f t="shared" si="4"/>
        <v>18792</v>
      </c>
      <c r="Q42" s="74">
        <f t="shared" si="5"/>
        <v>18581</v>
      </c>
      <c r="R42" s="74">
        <f t="shared" si="6"/>
        <v>18161</v>
      </c>
      <c r="S42" s="74">
        <f t="shared" si="7"/>
        <v>17845</v>
      </c>
      <c r="T42" s="74">
        <f t="shared" si="8"/>
        <v>17530</v>
      </c>
      <c r="U42" s="44"/>
      <c r="V42" s="44"/>
    </row>
    <row r="43" spans="1:22" ht="18" customHeight="1" x14ac:dyDescent="0.15">
      <c r="A43" s="57" t="s">
        <v>220</v>
      </c>
      <c r="B43" s="67" t="s">
        <v>6</v>
      </c>
      <c r="C43" s="68" t="s">
        <v>18</v>
      </c>
      <c r="D43" s="69">
        <v>4</v>
      </c>
      <c r="E43" s="70" t="s">
        <v>0</v>
      </c>
      <c r="F43" s="71">
        <v>2.5</v>
      </c>
      <c r="G43" s="77">
        <f t="shared" si="9"/>
        <v>6.5</v>
      </c>
      <c r="H43" s="73">
        <f>$H$39</f>
        <v>1004</v>
      </c>
      <c r="I43" s="246"/>
      <c r="J43" s="73">
        <f t="shared" si="10"/>
        <v>415</v>
      </c>
      <c r="K43" s="246"/>
      <c r="L43" s="73">
        <f t="shared" si="0"/>
        <v>1878</v>
      </c>
      <c r="M43" s="74">
        <f t="shared" si="1"/>
        <v>21033</v>
      </c>
      <c r="N43" s="74">
        <f t="shared" si="2"/>
        <v>20582</v>
      </c>
      <c r="O43" s="74">
        <f t="shared" si="3"/>
        <v>20470</v>
      </c>
      <c r="P43" s="74">
        <f t="shared" si="4"/>
        <v>20132</v>
      </c>
      <c r="Q43" s="74">
        <f t="shared" si="5"/>
        <v>19906</v>
      </c>
      <c r="R43" s="74">
        <f t="shared" si="6"/>
        <v>19456</v>
      </c>
      <c r="S43" s="74">
        <f t="shared" si="7"/>
        <v>19118</v>
      </c>
      <c r="T43" s="74">
        <f t="shared" si="8"/>
        <v>18780</v>
      </c>
      <c r="U43" s="44"/>
      <c r="V43" s="44"/>
    </row>
    <row r="44" spans="1:22" ht="18" customHeight="1" x14ac:dyDescent="0.15">
      <c r="A44" s="57" t="s">
        <v>223</v>
      </c>
      <c r="B44" s="67" t="s">
        <v>6</v>
      </c>
      <c r="C44" s="68" t="s">
        <v>18</v>
      </c>
      <c r="D44" s="69">
        <v>4.5</v>
      </c>
      <c r="E44" s="70" t="s">
        <v>0</v>
      </c>
      <c r="F44" s="71">
        <v>0.5</v>
      </c>
      <c r="G44" s="77">
        <f t="shared" si="9"/>
        <v>5</v>
      </c>
      <c r="H44" s="73">
        <f>基本・単一!L12</f>
        <v>1087</v>
      </c>
      <c r="I44" s="246"/>
      <c r="J44" s="73">
        <f t="shared" si="10"/>
        <v>83</v>
      </c>
      <c r="K44" s="246"/>
      <c r="L44" s="73">
        <f t="shared" si="0"/>
        <v>1484</v>
      </c>
      <c r="M44" s="74">
        <f t="shared" si="1"/>
        <v>16620</v>
      </c>
      <c r="N44" s="74">
        <f t="shared" si="2"/>
        <v>16264</v>
      </c>
      <c r="O44" s="74">
        <f t="shared" si="3"/>
        <v>16175</v>
      </c>
      <c r="P44" s="74">
        <f t="shared" si="4"/>
        <v>15908</v>
      </c>
      <c r="Q44" s="74">
        <f t="shared" si="5"/>
        <v>15730</v>
      </c>
      <c r="R44" s="74">
        <f t="shared" si="6"/>
        <v>15374</v>
      </c>
      <c r="S44" s="74">
        <f t="shared" si="7"/>
        <v>15107</v>
      </c>
      <c r="T44" s="74">
        <f t="shared" si="8"/>
        <v>14840</v>
      </c>
      <c r="U44" s="44"/>
      <c r="V44" s="44"/>
    </row>
    <row r="45" spans="1:22" ht="18" customHeight="1" x14ac:dyDescent="0.15">
      <c r="A45" s="57" t="s">
        <v>226</v>
      </c>
      <c r="B45" s="67" t="s">
        <v>6</v>
      </c>
      <c r="C45" s="68" t="s">
        <v>18</v>
      </c>
      <c r="D45" s="69">
        <v>4.5</v>
      </c>
      <c r="E45" s="70" t="s">
        <v>0</v>
      </c>
      <c r="F45" s="71">
        <v>1</v>
      </c>
      <c r="G45" s="77">
        <f t="shared" si="9"/>
        <v>5.5</v>
      </c>
      <c r="H45" s="73">
        <f>$H$44</f>
        <v>1087</v>
      </c>
      <c r="I45" s="246"/>
      <c r="J45" s="73">
        <f t="shared" si="10"/>
        <v>166</v>
      </c>
      <c r="K45" s="246"/>
      <c r="L45" s="73">
        <f t="shared" si="0"/>
        <v>1608</v>
      </c>
      <c r="M45" s="74">
        <f t="shared" si="1"/>
        <v>18009</v>
      </c>
      <c r="N45" s="74">
        <f t="shared" si="2"/>
        <v>17623</v>
      </c>
      <c r="O45" s="74">
        <f t="shared" si="3"/>
        <v>17527</v>
      </c>
      <c r="P45" s="74">
        <f t="shared" si="4"/>
        <v>17237</v>
      </c>
      <c r="Q45" s="74">
        <f t="shared" si="5"/>
        <v>17044</v>
      </c>
      <c r="R45" s="74">
        <f t="shared" si="6"/>
        <v>16658</v>
      </c>
      <c r="S45" s="74">
        <f t="shared" si="7"/>
        <v>16369</v>
      </c>
      <c r="T45" s="74">
        <f t="shared" si="8"/>
        <v>16080</v>
      </c>
      <c r="U45" s="44"/>
      <c r="V45" s="44"/>
    </row>
    <row r="46" spans="1:22" ht="18" customHeight="1" x14ac:dyDescent="0.15">
      <c r="A46" s="57" t="s">
        <v>230</v>
      </c>
      <c r="B46" s="67" t="s">
        <v>6</v>
      </c>
      <c r="C46" s="68" t="s">
        <v>18</v>
      </c>
      <c r="D46" s="69">
        <v>4.5</v>
      </c>
      <c r="E46" s="70" t="s">
        <v>0</v>
      </c>
      <c r="F46" s="71">
        <v>1.5</v>
      </c>
      <c r="G46" s="77">
        <f t="shared" si="9"/>
        <v>6</v>
      </c>
      <c r="H46" s="73">
        <f>$H$44</f>
        <v>1087</v>
      </c>
      <c r="I46" s="246"/>
      <c r="J46" s="73">
        <f t="shared" si="10"/>
        <v>249</v>
      </c>
      <c r="K46" s="246"/>
      <c r="L46" s="73">
        <f t="shared" si="0"/>
        <v>1733</v>
      </c>
      <c r="M46" s="74">
        <f t="shared" si="1"/>
        <v>19409</v>
      </c>
      <c r="N46" s="74">
        <f t="shared" si="2"/>
        <v>18993</v>
      </c>
      <c r="O46" s="74">
        <f t="shared" si="3"/>
        <v>18889</v>
      </c>
      <c r="P46" s="74">
        <f t="shared" si="4"/>
        <v>18577</v>
      </c>
      <c r="Q46" s="74">
        <f t="shared" si="5"/>
        <v>18369</v>
      </c>
      <c r="R46" s="74">
        <f t="shared" si="6"/>
        <v>17953</v>
      </c>
      <c r="S46" s="74">
        <f t="shared" si="7"/>
        <v>17641</v>
      </c>
      <c r="T46" s="74">
        <f t="shared" si="8"/>
        <v>17330</v>
      </c>
      <c r="U46" s="44"/>
      <c r="V46" s="44"/>
    </row>
    <row r="47" spans="1:22" ht="18" customHeight="1" x14ac:dyDescent="0.15">
      <c r="A47" s="57" t="s">
        <v>234</v>
      </c>
      <c r="B47" s="67" t="s">
        <v>6</v>
      </c>
      <c r="C47" s="68" t="s">
        <v>18</v>
      </c>
      <c r="D47" s="69">
        <v>4.5</v>
      </c>
      <c r="E47" s="70" t="s">
        <v>0</v>
      </c>
      <c r="F47" s="71">
        <v>2</v>
      </c>
      <c r="G47" s="77">
        <f t="shared" si="9"/>
        <v>6.5</v>
      </c>
      <c r="H47" s="73">
        <f>$H$44</f>
        <v>1087</v>
      </c>
      <c r="I47" s="246"/>
      <c r="J47" s="73">
        <f t="shared" si="10"/>
        <v>332</v>
      </c>
      <c r="K47" s="246"/>
      <c r="L47" s="73">
        <f t="shared" si="0"/>
        <v>1857</v>
      </c>
      <c r="M47" s="74">
        <f t="shared" si="1"/>
        <v>20798</v>
      </c>
      <c r="N47" s="74">
        <f t="shared" si="2"/>
        <v>20352</v>
      </c>
      <c r="O47" s="74">
        <f t="shared" si="3"/>
        <v>20241</v>
      </c>
      <c r="P47" s="74">
        <f t="shared" si="4"/>
        <v>19907</v>
      </c>
      <c r="Q47" s="74">
        <f t="shared" si="5"/>
        <v>19684</v>
      </c>
      <c r="R47" s="74">
        <f t="shared" si="6"/>
        <v>19238</v>
      </c>
      <c r="S47" s="74">
        <f t="shared" si="7"/>
        <v>18904</v>
      </c>
      <c r="T47" s="74">
        <f t="shared" si="8"/>
        <v>18570</v>
      </c>
      <c r="U47" s="44"/>
      <c r="V47" s="44"/>
    </row>
    <row r="48" spans="1:22" ht="18" customHeight="1" x14ac:dyDescent="0.15">
      <c r="A48" s="57" t="s">
        <v>238</v>
      </c>
      <c r="B48" s="67" t="s">
        <v>6</v>
      </c>
      <c r="C48" s="68" t="s">
        <v>18</v>
      </c>
      <c r="D48" s="69">
        <v>4.5</v>
      </c>
      <c r="E48" s="70" t="s">
        <v>0</v>
      </c>
      <c r="F48" s="71">
        <v>2.5</v>
      </c>
      <c r="G48" s="77">
        <f t="shared" si="9"/>
        <v>7</v>
      </c>
      <c r="H48" s="73">
        <f>$H$44</f>
        <v>1087</v>
      </c>
      <c r="I48" s="246"/>
      <c r="J48" s="73">
        <f t="shared" si="10"/>
        <v>415</v>
      </c>
      <c r="K48" s="246"/>
      <c r="L48" s="73">
        <f t="shared" si="0"/>
        <v>1982</v>
      </c>
      <c r="M48" s="74">
        <f t="shared" si="1"/>
        <v>22198</v>
      </c>
      <c r="N48" s="74">
        <f t="shared" si="2"/>
        <v>21722</v>
      </c>
      <c r="O48" s="74">
        <f t="shared" si="3"/>
        <v>21603</v>
      </c>
      <c r="P48" s="74">
        <f t="shared" si="4"/>
        <v>21247</v>
      </c>
      <c r="Q48" s="74">
        <f t="shared" si="5"/>
        <v>21009</v>
      </c>
      <c r="R48" s="74">
        <f t="shared" si="6"/>
        <v>20533</v>
      </c>
      <c r="S48" s="74">
        <f t="shared" si="7"/>
        <v>20176</v>
      </c>
      <c r="T48" s="74">
        <f t="shared" si="8"/>
        <v>19820</v>
      </c>
      <c r="U48" s="44"/>
      <c r="V48" s="44"/>
    </row>
  </sheetData>
  <sheetProtection algorithmName="SHA-512" hashValue="vGS+ieDPDPksXTpUlyAnXRVxdwbbm7jle1jSQGE0Fv5XeD5bNJDsAt7tImyFyWVqZ9eAs1WYy1rOvYBT0LGmQA==" saltValue="NKCNWe1kPPlm6NgTpdpcYw==" spinCount="100000" sheet="1"/>
  <mergeCells count="10">
    <mergeCell ref="K4:K48"/>
    <mergeCell ref="I4:I48"/>
    <mergeCell ref="B1:F3"/>
    <mergeCell ref="L1:L3"/>
    <mergeCell ref="M1:T1"/>
    <mergeCell ref="G1:G3"/>
    <mergeCell ref="H1:H3"/>
    <mergeCell ref="I1:I3"/>
    <mergeCell ref="J1:J3"/>
    <mergeCell ref="K1:K3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scale="77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Z32"/>
  <sheetViews>
    <sheetView view="pageBreakPreview" topLeftCell="B4" zoomScaleNormal="100" zoomScaleSheetLayoutView="100" workbookViewId="0">
      <selection activeCell="A4" sqref="A4"/>
    </sheetView>
  </sheetViews>
  <sheetFormatPr defaultColWidth="2.625" defaultRowHeight="18" customHeight="1" outlineLevelCol="1" x14ac:dyDescent="0.15"/>
  <cols>
    <col min="1" max="1" width="27.25" style="43" hidden="1" customWidth="1" outlineLevel="1"/>
    <col min="2" max="2" width="10.625" style="43" bestFit="1" customWidth="1" collapsed="1"/>
    <col min="3" max="3" width="4.75" style="43" bestFit="1" customWidth="1"/>
    <col min="4" max="4" width="5" style="43" bestFit="1" customWidth="1"/>
    <col min="5" max="5" width="4.75" style="43" bestFit="1" customWidth="1"/>
    <col min="6" max="6" width="5.875" style="43" bestFit="1" customWidth="1"/>
    <col min="7" max="7" width="4.75" style="43" bestFit="1" customWidth="1"/>
    <col min="8" max="8" width="5" style="43" bestFit="1" customWidth="1"/>
    <col min="9" max="9" width="6.375" style="43" hidden="1" customWidth="1" outlineLevel="1"/>
    <col min="10" max="10" width="7.875" style="43" hidden="1" customWidth="1" outlineLevel="1"/>
    <col min="11" max="11" width="6.375" style="43" hidden="1" customWidth="1" outlineLevel="1"/>
    <col min="12" max="12" width="7.25" style="43" hidden="1" customWidth="1" outlineLevel="1"/>
    <col min="13" max="13" width="6.375" style="43" hidden="1" customWidth="1" outlineLevel="1"/>
    <col min="14" max="14" width="7.5" style="43" hidden="1" customWidth="1" outlineLevel="1"/>
    <col min="15" max="15" width="6.375" style="43" hidden="1" customWidth="1" outlineLevel="1"/>
    <col min="16" max="16" width="8.125" style="43" bestFit="1" customWidth="1" collapsed="1"/>
    <col min="17" max="24" width="8.625" style="43" customWidth="1"/>
    <col min="25" max="16384" width="2.625" style="43"/>
  </cols>
  <sheetData>
    <row r="1" spans="1:26" ht="18" customHeight="1" x14ac:dyDescent="0.15">
      <c r="A1" s="57"/>
      <c r="B1" s="258" t="s">
        <v>2</v>
      </c>
      <c r="C1" s="259"/>
      <c r="D1" s="259"/>
      <c r="E1" s="259"/>
      <c r="F1" s="259"/>
      <c r="G1" s="259"/>
      <c r="H1" s="260"/>
      <c r="I1" s="258" t="s">
        <v>632</v>
      </c>
      <c r="J1" s="252" t="s">
        <v>512</v>
      </c>
      <c r="K1" s="255" t="s">
        <v>8</v>
      </c>
      <c r="L1" s="252" t="s">
        <v>512</v>
      </c>
      <c r="M1" s="255" t="s">
        <v>8</v>
      </c>
      <c r="N1" s="252" t="s">
        <v>512</v>
      </c>
      <c r="O1" s="260" t="s">
        <v>8</v>
      </c>
      <c r="P1" s="248" t="s">
        <v>21</v>
      </c>
      <c r="Q1" s="247" t="s">
        <v>9</v>
      </c>
      <c r="R1" s="247"/>
      <c r="S1" s="247"/>
      <c r="T1" s="247"/>
      <c r="U1" s="247"/>
      <c r="V1" s="247"/>
      <c r="W1" s="247"/>
      <c r="X1" s="247"/>
      <c r="Y1" s="44"/>
      <c r="Z1" s="44"/>
    </row>
    <row r="2" spans="1:26" ht="18" customHeight="1" x14ac:dyDescent="0.15">
      <c r="A2" s="57"/>
      <c r="B2" s="261"/>
      <c r="C2" s="262"/>
      <c r="D2" s="262"/>
      <c r="E2" s="262"/>
      <c r="F2" s="262"/>
      <c r="G2" s="262"/>
      <c r="H2" s="263"/>
      <c r="I2" s="261"/>
      <c r="J2" s="253"/>
      <c r="K2" s="256"/>
      <c r="L2" s="253"/>
      <c r="M2" s="256"/>
      <c r="N2" s="253"/>
      <c r="O2" s="263"/>
      <c r="P2" s="248"/>
      <c r="Q2" s="58" t="s">
        <v>10</v>
      </c>
      <c r="R2" s="58" t="s">
        <v>11</v>
      </c>
      <c r="S2" s="58" t="s">
        <v>12</v>
      </c>
      <c r="T2" s="58" t="s">
        <v>13</v>
      </c>
      <c r="U2" s="58" t="s">
        <v>14</v>
      </c>
      <c r="V2" s="58" t="s">
        <v>15</v>
      </c>
      <c r="W2" s="58" t="s">
        <v>16</v>
      </c>
      <c r="X2" s="58" t="s">
        <v>17</v>
      </c>
      <c r="Y2" s="44"/>
      <c r="Z2" s="44"/>
    </row>
    <row r="3" spans="1:26" ht="18" customHeight="1" x14ac:dyDescent="0.15">
      <c r="A3" s="57"/>
      <c r="B3" s="264"/>
      <c r="C3" s="265"/>
      <c r="D3" s="265"/>
      <c r="E3" s="265"/>
      <c r="F3" s="265"/>
      <c r="G3" s="265"/>
      <c r="H3" s="266"/>
      <c r="I3" s="261"/>
      <c r="J3" s="254"/>
      <c r="K3" s="257"/>
      <c r="L3" s="254"/>
      <c r="M3" s="257"/>
      <c r="N3" s="254"/>
      <c r="O3" s="267"/>
      <c r="P3" s="248"/>
      <c r="Q3" s="59">
        <v>11.2</v>
      </c>
      <c r="R3" s="59">
        <v>10.96</v>
      </c>
      <c r="S3" s="59">
        <v>10.9</v>
      </c>
      <c r="T3" s="59">
        <v>10.72</v>
      </c>
      <c r="U3" s="59">
        <v>10.6</v>
      </c>
      <c r="V3" s="59">
        <v>10.36</v>
      </c>
      <c r="W3" s="59">
        <v>10.18</v>
      </c>
      <c r="X3" s="59">
        <v>10</v>
      </c>
      <c r="Y3" s="44"/>
      <c r="Z3" s="44"/>
    </row>
    <row r="4" spans="1:26" ht="18" customHeight="1" x14ac:dyDescent="0.15">
      <c r="A4" s="57" t="s">
        <v>389</v>
      </c>
      <c r="B4" s="78" t="s">
        <v>6</v>
      </c>
      <c r="C4" s="79" t="s">
        <v>67</v>
      </c>
      <c r="D4" s="80">
        <v>0.5</v>
      </c>
      <c r="E4" s="81" t="s">
        <v>1</v>
      </c>
      <c r="F4" s="80">
        <v>10</v>
      </c>
      <c r="G4" s="82" t="s">
        <v>66</v>
      </c>
      <c r="H4" s="81">
        <v>0.5</v>
      </c>
      <c r="I4" s="83">
        <f>D4+F4</f>
        <v>10.5</v>
      </c>
      <c r="J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K4" s="246">
        <v>0.25</v>
      </c>
      <c r="L4" s="73">
        <f>'身体介護を伴う移動支援・複合（夜間早朝＆日中）'!$J$23</f>
        <v>1826</v>
      </c>
      <c r="M4" s="246">
        <v>0</v>
      </c>
      <c r="N4" s="73">
        <f>基本・複合!Q2</f>
        <v>83</v>
      </c>
      <c r="O4" s="246">
        <v>0.25</v>
      </c>
      <c r="P4" s="73">
        <f t="shared" ref="P4:P32" si="0">ROUND(J4*(1+$K$4),0)+ROUND(L4*(1+$M$4),0)+ROUND(N4*(1+$O$4),0)</f>
        <v>2250</v>
      </c>
      <c r="Q4" s="74">
        <f>ROUNDDOWN($P4*Q$3,0)</f>
        <v>25200</v>
      </c>
      <c r="R4" s="74">
        <f t="shared" ref="R4:R32" si="1">ROUNDDOWN($P4*R$3,0)</f>
        <v>24660</v>
      </c>
      <c r="S4" s="74">
        <f t="shared" ref="S4:S32" si="2">ROUNDDOWN($P4*S$3,0)</f>
        <v>24525</v>
      </c>
      <c r="T4" s="74">
        <f t="shared" ref="T4:T32" si="3">ROUNDDOWN($P4*T$3,0)</f>
        <v>24120</v>
      </c>
      <c r="U4" s="74">
        <f t="shared" ref="U4:U32" si="4">ROUNDDOWN($P4*U$3,0)</f>
        <v>23850</v>
      </c>
      <c r="V4" s="74">
        <f t="shared" ref="V4:V32" si="5">ROUNDDOWN($P4*V$3,0)</f>
        <v>23310</v>
      </c>
      <c r="W4" s="74">
        <f t="shared" ref="W4:W32" si="6">ROUNDDOWN($P4*W$3,0)</f>
        <v>22905</v>
      </c>
      <c r="X4" s="74">
        <f t="shared" ref="X4:X31" si="7">ROUNDDOWN($P4*X$3,0)</f>
        <v>22500</v>
      </c>
      <c r="Y4" s="44"/>
      <c r="Z4" s="44"/>
    </row>
    <row r="5" spans="1:26" ht="18" customHeight="1" x14ac:dyDescent="0.15">
      <c r="A5" s="57" t="s">
        <v>390</v>
      </c>
      <c r="B5" s="67" t="s">
        <v>6</v>
      </c>
      <c r="C5" s="68" t="s">
        <v>67</v>
      </c>
      <c r="D5" s="69">
        <v>0.5</v>
      </c>
      <c r="E5" s="70" t="s">
        <v>1</v>
      </c>
      <c r="F5" s="69">
        <v>10</v>
      </c>
      <c r="G5" s="70" t="s">
        <v>66</v>
      </c>
      <c r="H5" s="70">
        <v>1</v>
      </c>
      <c r="I5" s="83">
        <f t="shared" ref="I5:I32" si="8">D5+F5</f>
        <v>10.5</v>
      </c>
      <c r="J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K5" s="246"/>
      <c r="L5" s="73">
        <f>'身体介護を伴う移動支援・複合（夜間早朝＆日中）'!$J$23</f>
        <v>1826</v>
      </c>
      <c r="M5" s="246"/>
      <c r="N5" s="73">
        <f>N4+基本・複合!$Q$2</f>
        <v>166</v>
      </c>
      <c r="O5" s="246"/>
      <c r="P5" s="73">
        <f t="shared" si="0"/>
        <v>2354</v>
      </c>
      <c r="Q5" s="74">
        <f t="shared" ref="Q5:Q32" si="9">ROUNDDOWN($P5*Q$3,0)</f>
        <v>26364</v>
      </c>
      <c r="R5" s="74">
        <f t="shared" si="1"/>
        <v>25799</v>
      </c>
      <c r="S5" s="74">
        <f t="shared" si="2"/>
        <v>25658</v>
      </c>
      <c r="T5" s="74">
        <f t="shared" si="3"/>
        <v>25234</v>
      </c>
      <c r="U5" s="74">
        <f t="shared" si="4"/>
        <v>24952</v>
      </c>
      <c r="V5" s="74">
        <f t="shared" si="5"/>
        <v>24387</v>
      </c>
      <c r="W5" s="74">
        <f t="shared" si="6"/>
        <v>23963</v>
      </c>
      <c r="X5" s="74">
        <f t="shared" si="7"/>
        <v>23540</v>
      </c>
      <c r="Y5" s="44"/>
      <c r="Z5" s="44"/>
    </row>
    <row r="6" spans="1:26" ht="18" customHeight="1" x14ac:dyDescent="0.15">
      <c r="A6" s="57" t="s">
        <v>391</v>
      </c>
      <c r="B6" s="67" t="s">
        <v>6</v>
      </c>
      <c r="C6" s="68" t="s">
        <v>67</v>
      </c>
      <c r="D6" s="69">
        <v>0.5</v>
      </c>
      <c r="E6" s="70" t="s">
        <v>1</v>
      </c>
      <c r="F6" s="69">
        <v>10</v>
      </c>
      <c r="G6" s="70" t="s">
        <v>66</v>
      </c>
      <c r="H6" s="70">
        <v>1.5</v>
      </c>
      <c r="I6" s="83">
        <f t="shared" si="8"/>
        <v>10.5</v>
      </c>
      <c r="J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K6" s="246"/>
      <c r="L6" s="73">
        <f>'身体介護を伴う移動支援・複合（夜間早朝＆日中）'!$J$23</f>
        <v>1826</v>
      </c>
      <c r="M6" s="246"/>
      <c r="N6" s="73">
        <f>N5+基本・複合!$Q$2</f>
        <v>249</v>
      </c>
      <c r="O6" s="246"/>
      <c r="P6" s="73">
        <f t="shared" si="0"/>
        <v>2457</v>
      </c>
      <c r="Q6" s="74">
        <f t="shared" si="9"/>
        <v>27518</v>
      </c>
      <c r="R6" s="74">
        <f t="shared" si="1"/>
        <v>26928</v>
      </c>
      <c r="S6" s="74">
        <f t="shared" si="2"/>
        <v>26781</v>
      </c>
      <c r="T6" s="74">
        <f t="shared" si="3"/>
        <v>26339</v>
      </c>
      <c r="U6" s="74">
        <f t="shared" si="4"/>
        <v>26044</v>
      </c>
      <c r="V6" s="74">
        <f t="shared" si="5"/>
        <v>25454</v>
      </c>
      <c r="W6" s="74">
        <f t="shared" si="6"/>
        <v>25012</v>
      </c>
      <c r="X6" s="74">
        <f t="shared" si="7"/>
        <v>24570</v>
      </c>
      <c r="Y6" s="44"/>
      <c r="Z6" s="44"/>
    </row>
    <row r="7" spans="1:26" ht="18" customHeight="1" x14ac:dyDescent="0.15">
      <c r="A7" s="57" t="s">
        <v>392</v>
      </c>
      <c r="B7" s="67" t="s">
        <v>6</v>
      </c>
      <c r="C7" s="68" t="s">
        <v>67</v>
      </c>
      <c r="D7" s="69">
        <v>0.5</v>
      </c>
      <c r="E7" s="70" t="s">
        <v>1</v>
      </c>
      <c r="F7" s="69">
        <v>10</v>
      </c>
      <c r="G7" s="70" t="s">
        <v>66</v>
      </c>
      <c r="H7" s="70">
        <v>2</v>
      </c>
      <c r="I7" s="83">
        <f t="shared" si="8"/>
        <v>10.5</v>
      </c>
      <c r="J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K7" s="246"/>
      <c r="L7" s="73">
        <f>'身体介護を伴う移動支援・複合（夜間早朝＆日中）'!$J$23</f>
        <v>1826</v>
      </c>
      <c r="M7" s="246"/>
      <c r="N7" s="73">
        <f>N6+基本・複合!$Q$2</f>
        <v>332</v>
      </c>
      <c r="O7" s="246"/>
      <c r="P7" s="73">
        <f t="shared" si="0"/>
        <v>2561</v>
      </c>
      <c r="Q7" s="74">
        <f t="shared" si="9"/>
        <v>28683</v>
      </c>
      <c r="R7" s="74">
        <f t="shared" si="1"/>
        <v>28068</v>
      </c>
      <c r="S7" s="74">
        <f t="shared" si="2"/>
        <v>27914</v>
      </c>
      <c r="T7" s="74">
        <f t="shared" si="3"/>
        <v>27453</v>
      </c>
      <c r="U7" s="74">
        <f t="shared" si="4"/>
        <v>27146</v>
      </c>
      <c r="V7" s="74">
        <f t="shared" si="5"/>
        <v>26531</v>
      </c>
      <c r="W7" s="74">
        <f t="shared" si="6"/>
        <v>26070</v>
      </c>
      <c r="X7" s="74">
        <f t="shared" si="7"/>
        <v>25610</v>
      </c>
      <c r="Y7" s="44"/>
      <c r="Z7" s="44"/>
    </row>
    <row r="8" spans="1:26" ht="18" customHeight="1" x14ac:dyDescent="0.15">
      <c r="A8" s="57" t="s">
        <v>394</v>
      </c>
      <c r="B8" s="67" t="s">
        <v>6</v>
      </c>
      <c r="C8" s="68" t="s">
        <v>67</v>
      </c>
      <c r="D8" s="69">
        <v>0.5</v>
      </c>
      <c r="E8" s="70" t="s">
        <v>1</v>
      </c>
      <c r="F8" s="69">
        <v>10</v>
      </c>
      <c r="G8" s="70" t="s">
        <v>66</v>
      </c>
      <c r="H8" s="70">
        <v>2.5</v>
      </c>
      <c r="I8" s="83">
        <f t="shared" si="8"/>
        <v>10.5</v>
      </c>
      <c r="J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K8" s="246"/>
      <c r="L8" s="73">
        <f>'身体介護を伴う移動支援・複合（夜間早朝＆日中）'!$J$23</f>
        <v>1826</v>
      </c>
      <c r="M8" s="246"/>
      <c r="N8" s="73">
        <f>N7+基本・複合!$Q$2</f>
        <v>415</v>
      </c>
      <c r="O8" s="246"/>
      <c r="P8" s="73">
        <f t="shared" si="0"/>
        <v>2665</v>
      </c>
      <c r="Q8" s="74">
        <f t="shared" si="9"/>
        <v>29848</v>
      </c>
      <c r="R8" s="74">
        <f t="shared" si="1"/>
        <v>29208</v>
      </c>
      <c r="S8" s="74">
        <f t="shared" si="2"/>
        <v>29048</v>
      </c>
      <c r="T8" s="74">
        <f t="shared" si="3"/>
        <v>28568</v>
      </c>
      <c r="U8" s="74">
        <f t="shared" si="4"/>
        <v>28249</v>
      </c>
      <c r="V8" s="74">
        <f t="shared" si="5"/>
        <v>27609</v>
      </c>
      <c r="W8" s="74">
        <f t="shared" si="6"/>
        <v>27129</v>
      </c>
      <c r="X8" s="74">
        <f t="shared" si="7"/>
        <v>26650</v>
      </c>
      <c r="Y8" s="44"/>
      <c r="Z8" s="44"/>
    </row>
    <row r="9" spans="1:26" ht="18" customHeight="1" x14ac:dyDescent="0.15">
      <c r="A9" s="57" t="s">
        <v>393</v>
      </c>
      <c r="B9" s="67" t="s">
        <v>6</v>
      </c>
      <c r="C9" s="68" t="s">
        <v>67</v>
      </c>
      <c r="D9" s="69">
        <v>0.5</v>
      </c>
      <c r="E9" s="70" t="s">
        <v>1</v>
      </c>
      <c r="F9" s="69">
        <v>10</v>
      </c>
      <c r="G9" s="70" t="s">
        <v>66</v>
      </c>
      <c r="H9" s="70">
        <v>3</v>
      </c>
      <c r="I9" s="83">
        <f t="shared" si="8"/>
        <v>10.5</v>
      </c>
      <c r="J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256</v>
      </c>
      <c r="K9" s="246"/>
      <c r="L9" s="73">
        <f>'身体介護を伴う移動支援・複合（夜間早朝＆日中）'!$J$23</f>
        <v>1826</v>
      </c>
      <c r="M9" s="246"/>
      <c r="N9" s="73">
        <f>N8+基本・複合!$Q$2</f>
        <v>498</v>
      </c>
      <c r="O9" s="246"/>
      <c r="P9" s="73">
        <f t="shared" si="0"/>
        <v>2769</v>
      </c>
      <c r="Q9" s="74">
        <f t="shared" si="9"/>
        <v>31012</v>
      </c>
      <c r="R9" s="74">
        <f t="shared" si="1"/>
        <v>30348</v>
      </c>
      <c r="S9" s="74">
        <f t="shared" si="2"/>
        <v>30182</v>
      </c>
      <c r="T9" s="74">
        <f t="shared" si="3"/>
        <v>29683</v>
      </c>
      <c r="U9" s="74">
        <f t="shared" si="4"/>
        <v>29351</v>
      </c>
      <c r="V9" s="74">
        <f t="shared" si="5"/>
        <v>28686</v>
      </c>
      <c r="W9" s="74">
        <f t="shared" si="6"/>
        <v>28188</v>
      </c>
      <c r="X9" s="74">
        <f t="shared" si="7"/>
        <v>27690</v>
      </c>
      <c r="Y9" s="44"/>
      <c r="Z9" s="44"/>
    </row>
    <row r="10" spans="1:26" ht="18" customHeight="1" x14ac:dyDescent="0.15">
      <c r="A10" s="57" t="s">
        <v>395</v>
      </c>
      <c r="B10" s="67" t="s">
        <v>6</v>
      </c>
      <c r="C10" s="68" t="s">
        <v>67</v>
      </c>
      <c r="D10" s="69">
        <v>0.5</v>
      </c>
      <c r="E10" s="70" t="s">
        <v>1</v>
      </c>
      <c r="F10" s="69">
        <v>10</v>
      </c>
      <c r="G10" s="70" t="s">
        <v>66</v>
      </c>
      <c r="H10" s="70">
        <v>3.5</v>
      </c>
      <c r="I10" s="83">
        <f t="shared" si="8"/>
        <v>10.5</v>
      </c>
      <c r="J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256</v>
      </c>
      <c r="K10" s="246"/>
      <c r="L10" s="73">
        <f>'身体介護を伴う移動支援・複合（夜間早朝＆日中）'!$J$23</f>
        <v>1826</v>
      </c>
      <c r="M10" s="246"/>
      <c r="N10" s="73">
        <f>N9+基本・複合!$Q$2</f>
        <v>581</v>
      </c>
      <c r="O10" s="246"/>
      <c r="P10" s="73">
        <f t="shared" si="0"/>
        <v>2872</v>
      </c>
      <c r="Q10" s="74">
        <f t="shared" si="9"/>
        <v>32166</v>
      </c>
      <c r="R10" s="74">
        <f t="shared" si="1"/>
        <v>31477</v>
      </c>
      <c r="S10" s="74">
        <f t="shared" si="2"/>
        <v>31304</v>
      </c>
      <c r="T10" s="74">
        <f t="shared" si="3"/>
        <v>30787</v>
      </c>
      <c r="U10" s="74">
        <f t="shared" si="4"/>
        <v>30443</v>
      </c>
      <c r="V10" s="74">
        <f t="shared" si="5"/>
        <v>29753</v>
      </c>
      <c r="W10" s="74">
        <f t="shared" si="6"/>
        <v>29236</v>
      </c>
      <c r="X10" s="74">
        <f t="shared" si="7"/>
        <v>28720</v>
      </c>
      <c r="Y10" s="44"/>
      <c r="Z10" s="44"/>
    </row>
    <row r="11" spans="1:26" ht="18" customHeight="1" x14ac:dyDescent="0.15">
      <c r="A11" s="57" t="s">
        <v>396</v>
      </c>
      <c r="B11" s="67" t="s">
        <v>6</v>
      </c>
      <c r="C11" s="68" t="s">
        <v>67</v>
      </c>
      <c r="D11" s="69">
        <v>0.5</v>
      </c>
      <c r="E11" s="70" t="s">
        <v>1</v>
      </c>
      <c r="F11" s="69">
        <v>10</v>
      </c>
      <c r="G11" s="70" t="s">
        <v>66</v>
      </c>
      <c r="H11" s="70">
        <v>4</v>
      </c>
      <c r="I11" s="83">
        <f t="shared" si="8"/>
        <v>10.5</v>
      </c>
      <c r="J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256</v>
      </c>
      <c r="K11" s="246"/>
      <c r="L11" s="73">
        <f>'身体介護を伴う移動支援・複合（夜間早朝＆日中）'!$J$23</f>
        <v>1826</v>
      </c>
      <c r="M11" s="246"/>
      <c r="N11" s="73">
        <f>N10+基本・複合!$Q$2</f>
        <v>664</v>
      </c>
      <c r="O11" s="246"/>
      <c r="P11" s="73">
        <f t="shared" si="0"/>
        <v>2976</v>
      </c>
      <c r="Q11" s="74">
        <f t="shared" si="9"/>
        <v>33331</v>
      </c>
      <c r="R11" s="74">
        <f t="shared" si="1"/>
        <v>32616</v>
      </c>
      <c r="S11" s="74">
        <f t="shared" si="2"/>
        <v>32438</v>
      </c>
      <c r="T11" s="74">
        <f t="shared" si="3"/>
        <v>31902</v>
      </c>
      <c r="U11" s="74">
        <f t="shared" si="4"/>
        <v>31545</v>
      </c>
      <c r="V11" s="74">
        <f t="shared" si="5"/>
        <v>30831</v>
      </c>
      <c r="W11" s="74">
        <f t="shared" si="6"/>
        <v>30295</v>
      </c>
      <c r="X11" s="74">
        <f t="shared" si="7"/>
        <v>29760</v>
      </c>
      <c r="Y11" s="44"/>
      <c r="Z11" s="44"/>
    </row>
    <row r="12" spans="1:26" ht="18" customHeight="1" x14ac:dyDescent="0.15">
      <c r="A12" s="57" t="s">
        <v>398</v>
      </c>
      <c r="B12" s="67" t="s">
        <v>6</v>
      </c>
      <c r="C12" s="68" t="s">
        <v>67</v>
      </c>
      <c r="D12" s="69">
        <v>1</v>
      </c>
      <c r="E12" s="70" t="s">
        <v>1</v>
      </c>
      <c r="F12" s="69">
        <v>10</v>
      </c>
      <c r="G12" s="70" t="s">
        <v>66</v>
      </c>
      <c r="H12" s="70">
        <v>0.5</v>
      </c>
      <c r="I12" s="83">
        <f t="shared" si="8"/>
        <v>11</v>
      </c>
      <c r="J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404</v>
      </c>
      <c r="K12" s="246"/>
      <c r="L12" s="73">
        <f>'身体介護を伴う移動支援・複合（夜間早朝＆日中）'!$J$44</f>
        <v>1761</v>
      </c>
      <c r="M12" s="246"/>
      <c r="N12" s="73">
        <f>N4</f>
        <v>83</v>
      </c>
      <c r="O12" s="246"/>
      <c r="P12" s="73">
        <f t="shared" si="0"/>
        <v>2370</v>
      </c>
      <c r="Q12" s="74">
        <f t="shared" si="9"/>
        <v>26544</v>
      </c>
      <c r="R12" s="74">
        <f t="shared" si="1"/>
        <v>25975</v>
      </c>
      <c r="S12" s="74">
        <f t="shared" si="2"/>
        <v>25833</v>
      </c>
      <c r="T12" s="74">
        <f t="shared" si="3"/>
        <v>25406</v>
      </c>
      <c r="U12" s="74">
        <f t="shared" si="4"/>
        <v>25122</v>
      </c>
      <c r="V12" s="74">
        <f t="shared" si="5"/>
        <v>24553</v>
      </c>
      <c r="W12" s="74">
        <f t="shared" si="6"/>
        <v>24126</v>
      </c>
      <c r="X12" s="74">
        <f t="shared" si="7"/>
        <v>23700</v>
      </c>
      <c r="Y12" s="44"/>
      <c r="Z12" s="44"/>
    </row>
    <row r="13" spans="1:26" ht="18" customHeight="1" x14ac:dyDescent="0.15">
      <c r="A13" s="57" t="s">
        <v>399</v>
      </c>
      <c r="B13" s="67" t="s">
        <v>6</v>
      </c>
      <c r="C13" s="68" t="s">
        <v>67</v>
      </c>
      <c r="D13" s="69">
        <v>1</v>
      </c>
      <c r="E13" s="70" t="s">
        <v>1</v>
      </c>
      <c r="F13" s="69">
        <v>10</v>
      </c>
      <c r="G13" s="70" t="s">
        <v>66</v>
      </c>
      <c r="H13" s="70">
        <v>1</v>
      </c>
      <c r="I13" s="83">
        <f t="shared" si="8"/>
        <v>11</v>
      </c>
      <c r="J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404</v>
      </c>
      <c r="K13" s="246"/>
      <c r="L13" s="73">
        <f>'身体介護を伴う移動支援・複合（夜間早朝＆日中）'!$J$44</f>
        <v>1761</v>
      </c>
      <c r="M13" s="246"/>
      <c r="N13" s="73">
        <f t="shared" ref="N13:N26" si="10">N5</f>
        <v>166</v>
      </c>
      <c r="O13" s="246"/>
      <c r="P13" s="73">
        <f t="shared" si="0"/>
        <v>2474</v>
      </c>
      <c r="Q13" s="74">
        <f t="shared" si="9"/>
        <v>27708</v>
      </c>
      <c r="R13" s="74">
        <f t="shared" si="1"/>
        <v>27115</v>
      </c>
      <c r="S13" s="74">
        <f t="shared" si="2"/>
        <v>26966</v>
      </c>
      <c r="T13" s="74">
        <f t="shared" si="3"/>
        <v>26521</v>
      </c>
      <c r="U13" s="74">
        <f t="shared" si="4"/>
        <v>26224</v>
      </c>
      <c r="V13" s="74">
        <f t="shared" si="5"/>
        <v>25630</v>
      </c>
      <c r="W13" s="74">
        <f t="shared" si="6"/>
        <v>25185</v>
      </c>
      <c r="X13" s="74">
        <f t="shared" si="7"/>
        <v>24740</v>
      </c>
      <c r="Y13" s="44"/>
      <c r="Z13" s="44"/>
    </row>
    <row r="14" spans="1:26" ht="18" customHeight="1" x14ac:dyDescent="0.15">
      <c r="A14" s="57" t="s">
        <v>400</v>
      </c>
      <c r="B14" s="67" t="s">
        <v>6</v>
      </c>
      <c r="C14" s="68" t="s">
        <v>67</v>
      </c>
      <c r="D14" s="69">
        <v>1</v>
      </c>
      <c r="E14" s="70" t="s">
        <v>1</v>
      </c>
      <c r="F14" s="69">
        <v>10</v>
      </c>
      <c r="G14" s="70" t="s">
        <v>66</v>
      </c>
      <c r="H14" s="70">
        <v>1.5</v>
      </c>
      <c r="I14" s="83">
        <f t="shared" si="8"/>
        <v>11</v>
      </c>
      <c r="J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404</v>
      </c>
      <c r="K14" s="246"/>
      <c r="L14" s="73">
        <f>'身体介護を伴う移動支援・複合（夜間早朝＆日中）'!$J$44</f>
        <v>1761</v>
      </c>
      <c r="M14" s="246"/>
      <c r="N14" s="73">
        <f t="shared" si="10"/>
        <v>249</v>
      </c>
      <c r="O14" s="246"/>
      <c r="P14" s="73">
        <f t="shared" si="0"/>
        <v>2577</v>
      </c>
      <c r="Q14" s="74">
        <f t="shared" si="9"/>
        <v>28862</v>
      </c>
      <c r="R14" s="74">
        <f t="shared" si="1"/>
        <v>28243</v>
      </c>
      <c r="S14" s="74">
        <f t="shared" si="2"/>
        <v>28089</v>
      </c>
      <c r="T14" s="74">
        <f t="shared" si="3"/>
        <v>27625</v>
      </c>
      <c r="U14" s="74">
        <f t="shared" si="4"/>
        <v>27316</v>
      </c>
      <c r="V14" s="74">
        <f t="shared" si="5"/>
        <v>26697</v>
      </c>
      <c r="W14" s="74">
        <f t="shared" si="6"/>
        <v>26233</v>
      </c>
      <c r="X14" s="74">
        <f t="shared" si="7"/>
        <v>25770</v>
      </c>
      <c r="Y14" s="44"/>
      <c r="Z14" s="44"/>
    </row>
    <row r="15" spans="1:26" ht="18" customHeight="1" x14ac:dyDescent="0.15">
      <c r="A15" s="57" t="s">
        <v>401</v>
      </c>
      <c r="B15" s="67" t="s">
        <v>6</v>
      </c>
      <c r="C15" s="68" t="s">
        <v>67</v>
      </c>
      <c r="D15" s="69">
        <v>1</v>
      </c>
      <c r="E15" s="70" t="s">
        <v>1</v>
      </c>
      <c r="F15" s="69">
        <v>10</v>
      </c>
      <c r="G15" s="70" t="s">
        <v>66</v>
      </c>
      <c r="H15" s="70">
        <v>2</v>
      </c>
      <c r="I15" s="83">
        <f t="shared" si="8"/>
        <v>11</v>
      </c>
      <c r="J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404</v>
      </c>
      <c r="K15" s="246"/>
      <c r="L15" s="73">
        <f>'身体介護を伴う移動支援・複合（夜間早朝＆日中）'!$J$44</f>
        <v>1761</v>
      </c>
      <c r="M15" s="246"/>
      <c r="N15" s="73">
        <f t="shared" si="10"/>
        <v>332</v>
      </c>
      <c r="O15" s="246"/>
      <c r="P15" s="73">
        <f t="shared" si="0"/>
        <v>2681</v>
      </c>
      <c r="Q15" s="74">
        <f t="shared" si="9"/>
        <v>30027</v>
      </c>
      <c r="R15" s="74">
        <f t="shared" si="1"/>
        <v>29383</v>
      </c>
      <c r="S15" s="74">
        <f t="shared" si="2"/>
        <v>29222</v>
      </c>
      <c r="T15" s="74">
        <f t="shared" si="3"/>
        <v>28740</v>
      </c>
      <c r="U15" s="74">
        <f t="shared" si="4"/>
        <v>28418</v>
      </c>
      <c r="V15" s="74">
        <f t="shared" si="5"/>
        <v>27775</v>
      </c>
      <c r="W15" s="74">
        <f t="shared" si="6"/>
        <v>27292</v>
      </c>
      <c r="X15" s="74">
        <f t="shared" si="7"/>
        <v>26810</v>
      </c>
      <c r="Y15" s="44"/>
      <c r="Z15" s="44"/>
    </row>
    <row r="16" spans="1:26" ht="18" customHeight="1" x14ac:dyDescent="0.15">
      <c r="A16" s="57" t="s">
        <v>402</v>
      </c>
      <c r="B16" s="67" t="s">
        <v>6</v>
      </c>
      <c r="C16" s="68" t="s">
        <v>67</v>
      </c>
      <c r="D16" s="69">
        <v>1</v>
      </c>
      <c r="E16" s="70" t="s">
        <v>1</v>
      </c>
      <c r="F16" s="69">
        <v>10</v>
      </c>
      <c r="G16" s="70" t="s">
        <v>66</v>
      </c>
      <c r="H16" s="70">
        <v>2.5</v>
      </c>
      <c r="I16" s="83">
        <f t="shared" si="8"/>
        <v>11</v>
      </c>
      <c r="J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404</v>
      </c>
      <c r="K16" s="246"/>
      <c r="L16" s="73">
        <f>'身体介護を伴う移動支援・複合（夜間早朝＆日中）'!$J$44</f>
        <v>1761</v>
      </c>
      <c r="M16" s="246"/>
      <c r="N16" s="73">
        <f t="shared" si="10"/>
        <v>415</v>
      </c>
      <c r="O16" s="246"/>
      <c r="P16" s="73">
        <f t="shared" si="0"/>
        <v>2785</v>
      </c>
      <c r="Q16" s="74">
        <f t="shared" si="9"/>
        <v>31192</v>
      </c>
      <c r="R16" s="74">
        <f t="shared" si="1"/>
        <v>30523</v>
      </c>
      <c r="S16" s="74">
        <f t="shared" si="2"/>
        <v>30356</v>
      </c>
      <c r="T16" s="74">
        <f t="shared" si="3"/>
        <v>29855</v>
      </c>
      <c r="U16" s="74">
        <f t="shared" si="4"/>
        <v>29521</v>
      </c>
      <c r="V16" s="74">
        <f t="shared" si="5"/>
        <v>28852</v>
      </c>
      <c r="W16" s="74">
        <f t="shared" si="6"/>
        <v>28351</v>
      </c>
      <c r="X16" s="74">
        <f t="shared" si="7"/>
        <v>27850</v>
      </c>
      <c r="Y16" s="44"/>
      <c r="Z16" s="44"/>
    </row>
    <row r="17" spans="1:26" ht="18" customHeight="1" x14ac:dyDescent="0.15">
      <c r="A17" s="57" t="s">
        <v>403</v>
      </c>
      <c r="B17" s="67" t="s">
        <v>6</v>
      </c>
      <c r="C17" s="68" t="s">
        <v>67</v>
      </c>
      <c r="D17" s="69">
        <v>1</v>
      </c>
      <c r="E17" s="70" t="s">
        <v>1</v>
      </c>
      <c r="F17" s="69">
        <v>10</v>
      </c>
      <c r="G17" s="70" t="s">
        <v>66</v>
      </c>
      <c r="H17" s="70">
        <v>3</v>
      </c>
      <c r="I17" s="83">
        <f t="shared" si="8"/>
        <v>11</v>
      </c>
      <c r="J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404</v>
      </c>
      <c r="K17" s="246"/>
      <c r="L17" s="73">
        <f>'身体介護を伴う移動支援・複合（夜間早朝＆日中）'!$J$44</f>
        <v>1761</v>
      </c>
      <c r="M17" s="246"/>
      <c r="N17" s="73">
        <f t="shared" si="10"/>
        <v>498</v>
      </c>
      <c r="O17" s="246"/>
      <c r="P17" s="73">
        <f t="shared" si="0"/>
        <v>2889</v>
      </c>
      <c r="Q17" s="74">
        <f t="shared" si="9"/>
        <v>32356</v>
      </c>
      <c r="R17" s="74">
        <f t="shared" si="1"/>
        <v>31663</v>
      </c>
      <c r="S17" s="74">
        <f t="shared" si="2"/>
        <v>31490</v>
      </c>
      <c r="T17" s="74">
        <f t="shared" si="3"/>
        <v>30970</v>
      </c>
      <c r="U17" s="74">
        <f t="shared" si="4"/>
        <v>30623</v>
      </c>
      <c r="V17" s="74">
        <f t="shared" si="5"/>
        <v>29930</v>
      </c>
      <c r="W17" s="74">
        <f t="shared" si="6"/>
        <v>29410</v>
      </c>
      <c r="X17" s="74">
        <f t="shared" si="7"/>
        <v>28890</v>
      </c>
      <c r="Y17" s="44"/>
      <c r="Z17" s="44"/>
    </row>
    <row r="18" spans="1:26" ht="18" customHeight="1" x14ac:dyDescent="0.15">
      <c r="A18" s="57" t="s">
        <v>404</v>
      </c>
      <c r="B18" s="67" t="s">
        <v>6</v>
      </c>
      <c r="C18" s="68" t="s">
        <v>67</v>
      </c>
      <c r="D18" s="69">
        <v>1</v>
      </c>
      <c r="E18" s="70" t="s">
        <v>1</v>
      </c>
      <c r="F18" s="69">
        <v>10</v>
      </c>
      <c r="G18" s="70" t="s">
        <v>66</v>
      </c>
      <c r="H18" s="70">
        <v>3.5</v>
      </c>
      <c r="I18" s="83">
        <f t="shared" si="8"/>
        <v>11</v>
      </c>
      <c r="J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404</v>
      </c>
      <c r="K18" s="246"/>
      <c r="L18" s="73">
        <f>'身体介護を伴う移動支援・複合（夜間早朝＆日中）'!$J$44</f>
        <v>1761</v>
      </c>
      <c r="M18" s="246"/>
      <c r="N18" s="73">
        <f t="shared" si="10"/>
        <v>581</v>
      </c>
      <c r="O18" s="246"/>
      <c r="P18" s="73">
        <f t="shared" si="0"/>
        <v>2992</v>
      </c>
      <c r="Q18" s="74">
        <f t="shared" si="9"/>
        <v>33510</v>
      </c>
      <c r="R18" s="74">
        <f t="shared" si="1"/>
        <v>32792</v>
      </c>
      <c r="S18" s="74">
        <f t="shared" si="2"/>
        <v>32612</v>
      </c>
      <c r="T18" s="74">
        <f t="shared" si="3"/>
        <v>32074</v>
      </c>
      <c r="U18" s="74">
        <f t="shared" si="4"/>
        <v>31715</v>
      </c>
      <c r="V18" s="74">
        <f t="shared" si="5"/>
        <v>30997</v>
      </c>
      <c r="W18" s="74">
        <f t="shared" si="6"/>
        <v>30458</v>
      </c>
      <c r="X18" s="74">
        <f t="shared" si="7"/>
        <v>29920</v>
      </c>
      <c r="Y18" s="44"/>
      <c r="Z18" s="44"/>
    </row>
    <row r="19" spans="1:26" ht="18" customHeight="1" x14ac:dyDescent="0.15">
      <c r="A19" s="57" t="s">
        <v>397</v>
      </c>
      <c r="B19" s="67" t="s">
        <v>6</v>
      </c>
      <c r="C19" s="68" t="s">
        <v>67</v>
      </c>
      <c r="D19" s="69">
        <v>1</v>
      </c>
      <c r="E19" s="70" t="s">
        <v>1</v>
      </c>
      <c r="F19" s="69">
        <v>10</v>
      </c>
      <c r="G19" s="70" t="s">
        <v>66</v>
      </c>
      <c r="H19" s="70">
        <v>4</v>
      </c>
      <c r="I19" s="83">
        <f t="shared" si="8"/>
        <v>11</v>
      </c>
      <c r="J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404</v>
      </c>
      <c r="K19" s="246"/>
      <c r="L19" s="73">
        <f>'身体介護を伴う移動支援・複合（夜間早朝＆日中）'!$J$44</f>
        <v>1761</v>
      </c>
      <c r="M19" s="246"/>
      <c r="N19" s="73">
        <f t="shared" si="10"/>
        <v>664</v>
      </c>
      <c r="O19" s="246"/>
      <c r="P19" s="73">
        <f t="shared" si="0"/>
        <v>3096</v>
      </c>
      <c r="Q19" s="74">
        <f t="shared" si="9"/>
        <v>34675</v>
      </c>
      <c r="R19" s="74">
        <f t="shared" si="1"/>
        <v>33932</v>
      </c>
      <c r="S19" s="74">
        <f t="shared" si="2"/>
        <v>33746</v>
      </c>
      <c r="T19" s="74">
        <f t="shared" si="3"/>
        <v>33189</v>
      </c>
      <c r="U19" s="74">
        <f t="shared" si="4"/>
        <v>32817</v>
      </c>
      <c r="V19" s="74">
        <f t="shared" si="5"/>
        <v>32074</v>
      </c>
      <c r="W19" s="74">
        <f t="shared" si="6"/>
        <v>31517</v>
      </c>
      <c r="X19" s="74">
        <f t="shared" si="7"/>
        <v>30960</v>
      </c>
      <c r="Y19" s="44"/>
      <c r="Z19" s="44"/>
    </row>
    <row r="20" spans="1:26" ht="18" customHeight="1" x14ac:dyDescent="0.15">
      <c r="A20" s="57" t="s">
        <v>405</v>
      </c>
      <c r="B20" s="67" t="s">
        <v>6</v>
      </c>
      <c r="C20" s="68" t="s">
        <v>67</v>
      </c>
      <c r="D20" s="69">
        <v>1.5</v>
      </c>
      <c r="E20" s="70" t="s">
        <v>1</v>
      </c>
      <c r="F20" s="69">
        <v>10</v>
      </c>
      <c r="G20" s="70" t="s">
        <v>66</v>
      </c>
      <c r="H20" s="70">
        <v>0.5</v>
      </c>
      <c r="I20" s="83">
        <f t="shared" si="8"/>
        <v>11.5</v>
      </c>
      <c r="J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587</v>
      </c>
      <c r="K20" s="246"/>
      <c r="L20" s="73">
        <f>'身体介護を伴う移動支援・複合（夜間早朝＆日中）'!$J$65</f>
        <v>1661</v>
      </c>
      <c r="M20" s="246"/>
      <c r="N20" s="73">
        <f t="shared" si="10"/>
        <v>83</v>
      </c>
      <c r="O20" s="246"/>
      <c r="P20" s="73">
        <f t="shared" si="0"/>
        <v>2499</v>
      </c>
      <c r="Q20" s="74">
        <f t="shared" si="9"/>
        <v>27988</v>
      </c>
      <c r="R20" s="74">
        <f t="shared" si="1"/>
        <v>27389</v>
      </c>
      <c r="S20" s="74">
        <f t="shared" si="2"/>
        <v>27239</v>
      </c>
      <c r="T20" s="74">
        <f t="shared" si="3"/>
        <v>26789</v>
      </c>
      <c r="U20" s="74">
        <f t="shared" si="4"/>
        <v>26489</v>
      </c>
      <c r="V20" s="74">
        <f t="shared" si="5"/>
        <v>25889</v>
      </c>
      <c r="W20" s="74">
        <f t="shared" si="6"/>
        <v>25439</v>
      </c>
      <c r="X20" s="74">
        <f t="shared" si="7"/>
        <v>24990</v>
      </c>
      <c r="Y20" s="44"/>
      <c r="Z20" s="44"/>
    </row>
    <row r="21" spans="1:26" ht="18" customHeight="1" x14ac:dyDescent="0.15">
      <c r="A21" s="57" t="s">
        <v>406</v>
      </c>
      <c r="B21" s="67" t="s">
        <v>6</v>
      </c>
      <c r="C21" s="68" t="s">
        <v>67</v>
      </c>
      <c r="D21" s="69">
        <v>1.5</v>
      </c>
      <c r="E21" s="70" t="s">
        <v>1</v>
      </c>
      <c r="F21" s="69">
        <v>10</v>
      </c>
      <c r="G21" s="70" t="s">
        <v>66</v>
      </c>
      <c r="H21" s="70">
        <v>1</v>
      </c>
      <c r="I21" s="83">
        <f t="shared" si="8"/>
        <v>11.5</v>
      </c>
      <c r="J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587</v>
      </c>
      <c r="K21" s="246"/>
      <c r="L21" s="73">
        <f>'身体介護を伴う移動支援・複合（夜間早朝＆日中）'!$J$65</f>
        <v>1661</v>
      </c>
      <c r="M21" s="246"/>
      <c r="N21" s="73">
        <f t="shared" si="10"/>
        <v>166</v>
      </c>
      <c r="O21" s="246"/>
      <c r="P21" s="73">
        <f t="shared" si="0"/>
        <v>2603</v>
      </c>
      <c r="Q21" s="74">
        <f t="shared" si="9"/>
        <v>29153</v>
      </c>
      <c r="R21" s="74">
        <f t="shared" si="1"/>
        <v>28528</v>
      </c>
      <c r="S21" s="74">
        <f t="shared" si="2"/>
        <v>28372</v>
      </c>
      <c r="T21" s="74">
        <f t="shared" si="3"/>
        <v>27904</v>
      </c>
      <c r="U21" s="74">
        <f t="shared" si="4"/>
        <v>27591</v>
      </c>
      <c r="V21" s="74">
        <f t="shared" si="5"/>
        <v>26967</v>
      </c>
      <c r="W21" s="74">
        <f t="shared" si="6"/>
        <v>26498</v>
      </c>
      <c r="X21" s="74">
        <f t="shared" si="7"/>
        <v>26030</v>
      </c>
      <c r="Y21" s="44"/>
      <c r="Z21" s="44"/>
    </row>
    <row r="22" spans="1:26" ht="18" customHeight="1" x14ac:dyDescent="0.15">
      <c r="A22" s="57" t="s">
        <v>407</v>
      </c>
      <c r="B22" s="67" t="s">
        <v>6</v>
      </c>
      <c r="C22" s="68" t="s">
        <v>67</v>
      </c>
      <c r="D22" s="69">
        <v>1.5</v>
      </c>
      <c r="E22" s="70" t="s">
        <v>1</v>
      </c>
      <c r="F22" s="69">
        <v>10</v>
      </c>
      <c r="G22" s="70" t="s">
        <v>66</v>
      </c>
      <c r="H22" s="70">
        <v>1.5</v>
      </c>
      <c r="I22" s="83">
        <f t="shared" si="8"/>
        <v>11.5</v>
      </c>
      <c r="J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587</v>
      </c>
      <c r="K22" s="246"/>
      <c r="L22" s="73">
        <f>'身体介護を伴う移動支援・複合（夜間早朝＆日中）'!$J$65</f>
        <v>1661</v>
      </c>
      <c r="M22" s="246"/>
      <c r="N22" s="73">
        <f t="shared" si="10"/>
        <v>249</v>
      </c>
      <c r="O22" s="246"/>
      <c r="P22" s="73">
        <f t="shared" si="0"/>
        <v>2706</v>
      </c>
      <c r="Q22" s="74">
        <f t="shared" si="9"/>
        <v>30307</v>
      </c>
      <c r="R22" s="74">
        <f t="shared" si="1"/>
        <v>29657</v>
      </c>
      <c r="S22" s="74">
        <f t="shared" si="2"/>
        <v>29495</v>
      </c>
      <c r="T22" s="74">
        <f t="shared" si="3"/>
        <v>29008</v>
      </c>
      <c r="U22" s="74">
        <f t="shared" si="4"/>
        <v>28683</v>
      </c>
      <c r="V22" s="74">
        <f t="shared" si="5"/>
        <v>28034</v>
      </c>
      <c r="W22" s="74">
        <f t="shared" si="6"/>
        <v>27547</v>
      </c>
      <c r="X22" s="74">
        <f t="shared" si="7"/>
        <v>27060</v>
      </c>
      <c r="Y22" s="44"/>
      <c r="Z22" s="44"/>
    </row>
    <row r="23" spans="1:26" ht="18" customHeight="1" x14ac:dyDescent="0.15">
      <c r="A23" s="57" t="s">
        <v>408</v>
      </c>
      <c r="B23" s="67" t="s">
        <v>6</v>
      </c>
      <c r="C23" s="68" t="s">
        <v>67</v>
      </c>
      <c r="D23" s="69">
        <v>1.5</v>
      </c>
      <c r="E23" s="70" t="s">
        <v>1</v>
      </c>
      <c r="F23" s="69">
        <v>10</v>
      </c>
      <c r="G23" s="70" t="s">
        <v>66</v>
      </c>
      <c r="H23" s="70">
        <v>2</v>
      </c>
      <c r="I23" s="83">
        <f t="shared" si="8"/>
        <v>11.5</v>
      </c>
      <c r="J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587</v>
      </c>
      <c r="K23" s="246"/>
      <c r="L23" s="73">
        <f>'身体介護を伴う移動支援・複合（夜間早朝＆日中）'!$J$65</f>
        <v>1661</v>
      </c>
      <c r="M23" s="246"/>
      <c r="N23" s="73">
        <f t="shared" si="10"/>
        <v>332</v>
      </c>
      <c r="O23" s="246"/>
      <c r="P23" s="73">
        <f t="shared" si="0"/>
        <v>2810</v>
      </c>
      <c r="Q23" s="74">
        <f t="shared" si="9"/>
        <v>31472</v>
      </c>
      <c r="R23" s="74">
        <f t="shared" si="1"/>
        <v>30797</v>
      </c>
      <c r="S23" s="74">
        <f t="shared" si="2"/>
        <v>30629</v>
      </c>
      <c r="T23" s="74">
        <f t="shared" si="3"/>
        <v>30123</v>
      </c>
      <c r="U23" s="74">
        <f t="shared" si="4"/>
        <v>29786</v>
      </c>
      <c r="V23" s="74">
        <f t="shared" si="5"/>
        <v>29111</v>
      </c>
      <c r="W23" s="74">
        <f t="shared" si="6"/>
        <v>28605</v>
      </c>
      <c r="X23" s="74">
        <f t="shared" si="7"/>
        <v>28100</v>
      </c>
      <c r="Y23" s="44"/>
      <c r="Z23" s="44"/>
    </row>
    <row r="24" spans="1:26" ht="18" customHeight="1" x14ac:dyDescent="0.15">
      <c r="A24" s="57" t="s">
        <v>409</v>
      </c>
      <c r="B24" s="67" t="s">
        <v>6</v>
      </c>
      <c r="C24" s="68" t="s">
        <v>67</v>
      </c>
      <c r="D24" s="69">
        <v>1.5</v>
      </c>
      <c r="E24" s="70" t="s">
        <v>1</v>
      </c>
      <c r="F24" s="69">
        <v>10</v>
      </c>
      <c r="G24" s="70" t="s">
        <v>66</v>
      </c>
      <c r="H24" s="70">
        <v>2.5</v>
      </c>
      <c r="I24" s="83">
        <f t="shared" si="8"/>
        <v>11.5</v>
      </c>
      <c r="J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587</v>
      </c>
      <c r="K24" s="246"/>
      <c r="L24" s="73">
        <f>'身体介護を伴う移動支援・複合（夜間早朝＆日中）'!$J$65</f>
        <v>1661</v>
      </c>
      <c r="M24" s="246"/>
      <c r="N24" s="73">
        <f t="shared" si="10"/>
        <v>415</v>
      </c>
      <c r="O24" s="246"/>
      <c r="P24" s="73">
        <f t="shared" si="0"/>
        <v>2914</v>
      </c>
      <c r="Q24" s="74">
        <f t="shared" si="9"/>
        <v>32636</v>
      </c>
      <c r="R24" s="74">
        <f t="shared" si="1"/>
        <v>31937</v>
      </c>
      <c r="S24" s="74">
        <f t="shared" si="2"/>
        <v>31762</v>
      </c>
      <c r="T24" s="74">
        <f t="shared" si="3"/>
        <v>31238</v>
      </c>
      <c r="U24" s="74">
        <f t="shared" si="4"/>
        <v>30888</v>
      </c>
      <c r="V24" s="74">
        <f t="shared" si="5"/>
        <v>30189</v>
      </c>
      <c r="W24" s="74">
        <f t="shared" si="6"/>
        <v>29664</v>
      </c>
      <c r="X24" s="74">
        <f t="shared" si="7"/>
        <v>29140</v>
      </c>
      <c r="Y24" s="44"/>
      <c r="Z24" s="44"/>
    </row>
    <row r="25" spans="1:26" ht="18" customHeight="1" x14ac:dyDescent="0.15">
      <c r="A25" s="57" t="s">
        <v>410</v>
      </c>
      <c r="B25" s="67" t="s">
        <v>6</v>
      </c>
      <c r="C25" s="68" t="s">
        <v>67</v>
      </c>
      <c r="D25" s="69">
        <v>1.5</v>
      </c>
      <c r="E25" s="70" t="s">
        <v>1</v>
      </c>
      <c r="F25" s="69">
        <v>10</v>
      </c>
      <c r="G25" s="70" t="s">
        <v>66</v>
      </c>
      <c r="H25" s="70">
        <v>3</v>
      </c>
      <c r="I25" s="83">
        <f t="shared" si="8"/>
        <v>11.5</v>
      </c>
      <c r="J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587</v>
      </c>
      <c r="K25" s="246"/>
      <c r="L25" s="73">
        <f>'身体介護を伴う移動支援・複合（夜間早朝＆日中）'!$J$65</f>
        <v>1661</v>
      </c>
      <c r="M25" s="246"/>
      <c r="N25" s="73">
        <f t="shared" si="10"/>
        <v>498</v>
      </c>
      <c r="O25" s="246"/>
      <c r="P25" s="73">
        <f t="shared" si="0"/>
        <v>3018</v>
      </c>
      <c r="Q25" s="74">
        <f t="shared" si="9"/>
        <v>33801</v>
      </c>
      <c r="R25" s="74">
        <f t="shared" si="1"/>
        <v>33077</v>
      </c>
      <c r="S25" s="74">
        <f t="shared" si="2"/>
        <v>32896</v>
      </c>
      <c r="T25" s="74">
        <f t="shared" si="3"/>
        <v>32352</v>
      </c>
      <c r="U25" s="74">
        <f t="shared" si="4"/>
        <v>31990</v>
      </c>
      <c r="V25" s="74">
        <f t="shared" si="5"/>
        <v>31266</v>
      </c>
      <c r="W25" s="74">
        <f t="shared" si="6"/>
        <v>30723</v>
      </c>
      <c r="X25" s="74">
        <f t="shared" si="7"/>
        <v>30180</v>
      </c>
      <c r="Y25" s="44"/>
      <c r="Z25" s="44"/>
    </row>
    <row r="26" spans="1:26" ht="18" customHeight="1" x14ac:dyDescent="0.15">
      <c r="A26" s="57" t="s">
        <v>411</v>
      </c>
      <c r="B26" s="67" t="s">
        <v>6</v>
      </c>
      <c r="C26" s="68" t="s">
        <v>67</v>
      </c>
      <c r="D26" s="69">
        <v>1.5</v>
      </c>
      <c r="E26" s="70" t="s">
        <v>1</v>
      </c>
      <c r="F26" s="69">
        <v>10</v>
      </c>
      <c r="G26" s="70" t="s">
        <v>66</v>
      </c>
      <c r="H26" s="70">
        <v>3.5</v>
      </c>
      <c r="I26" s="83">
        <f t="shared" si="8"/>
        <v>11.5</v>
      </c>
      <c r="J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587</v>
      </c>
      <c r="K26" s="246"/>
      <c r="L26" s="73">
        <f>'身体介護を伴う移動支援・複合（夜間早朝＆日中）'!$J$65</f>
        <v>1661</v>
      </c>
      <c r="M26" s="246"/>
      <c r="N26" s="73">
        <f t="shared" si="10"/>
        <v>581</v>
      </c>
      <c r="O26" s="246"/>
      <c r="P26" s="73">
        <f t="shared" si="0"/>
        <v>3121</v>
      </c>
      <c r="Q26" s="74">
        <f t="shared" si="9"/>
        <v>34955</v>
      </c>
      <c r="R26" s="74">
        <f t="shared" si="1"/>
        <v>34206</v>
      </c>
      <c r="S26" s="74">
        <f t="shared" si="2"/>
        <v>34018</v>
      </c>
      <c r="T26" s="74">
        <f t="shared" si="3"/>
        <v>33457</v>
      </c>
      <c r="U26" s="74">
        <f t="shared" si="4"/>
        <v>33082</v>
      </c>
      <c r="V26" s="74">
        <f t="shared" si="5"/>
        <v>32333</v>
      </c>
      <c r="W26" s="74">
        <f t="shared" si="6"/>
        <v>31771</v>
      </c>
      <c r="X26" s="74">
        <f t="shared" si="7"/>
        <v>31210</v>
      </c>
      <c r="Y26" s="44"/>
      <c r="Z26" s="44"/>
    </row>
    <row r="27" spans="1:26" ht="18" customHeight="1" x14ac:dyDescent="0.15">
      <c r="A27" s="57" t="s">
        <v>412</v>
      </c>
      <c r="B27" s="67" t="s">
        <v>6</v>
      </c>
      <c r="C27" s="68" t="s">
        <v>67</v>
      </c>
      <c r="D27" s="69">
        <v>2</v>
      </c>
      <c r="E27" s="70" t="s">
        <v>1</v>
      </c>
      <c r="F27" s="69">
        <v>10</v>
      </c>
      <c r="G27" s="70" t="s">
        <v>66</v>
      </c>
      <c r="H27" s="70">
        <v>0.5</v>
      </c>
      <c r="I27" s="83">
        <f t="shared" si="8"/>
        <v>12</v>
      </c>
      <c r="J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669</v>
      </c>
      <c r="K27" s="246"/>
      <c r="L27" s="73">
        <f>'身体介護を伴う移動支援・複合（夜間早朝＆日中）'!$J$86</f>
        <v>1662</v>
      </c>
      <c r="M27" s="246"/>
      <c r="N27" s="73">
        <f t="shared" ref="N27:N32" si="11">N20</f>
        <v>83</v>
      </c>
      <c r="O27" s="246"/>
      <c r="P27" s="73">
        <f t="shared" si="0"/>
        <v>2602</v>
      </c>
      <c r="Q27" s="74">
        <f t="shared" si="9"/>
        <v>29142</v>
      </c>
      <c r="R27" s="74">
        <f t="shared" si="1"/>
        <v>28517</v>
      </c>
      <c r="S27" s="74">
        <f t="shared" si="2"/>
        <v>28361</v>
      </c>
      <c r="T27" s="74">
        <f t="shared" si="3"/>
        <v>27893</v>
      </c>
      <c r="U27" s="74">
        <f t="shared" si="4"/>
        <v>27581</v>
      </c>
      <c r="V27" s="74">
        <f t="shared" si="5"/>
        <v>26956</v>
      </c>
      <c r="W27" s="74">
        <f t="shared" si="6"/>
        <v>26488</v>
      </c>
      <c r="X27" s="74">
        <f t="shared" si="7"/>
        <v>26020</v>
      </c>
      <c r="Y27" s="44"/>
      <c r="Z27" s="44"/>
    </row>
    <row r="28" spans="1:26" ht="18" customHeight="1" x14ac:dyDescent="0.15">
      <c r="A28" s="57" t="s">
        <v>413</v>
      </c>
      <c r="B28" s="67" t="s">
        <v>6</v>
      </c>
      <c r="C28" s="68" t="s">
        <v>67</v>
      </c>
      <c r="D28" s="69">
        <v>2</v>
      </c>
      <c r="E28" s="70" t="s">
        <v>1</v>
      </c>
      <c r="F28" s="69">
        <v>10</v>
      </c>
      <c r="G28" s="70" t="s">
        <v>66</v>
      </c>
      <c r="H28" s="70">
        <v>1</v>
      </c>
      <c r="I28" s="83">
        <f t="shared" si="8"/>
        <v>12</v>
      </c>
      <c r="J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669</v>
      </c>
      <c r="K28" s="246"/>
      <c r="L28" s="73">
        <f>'身体介護を伴う移動支援・複合（夜間早朝＆日中）'!$J$86</f>
        <v>1662</v>
      </c>
      <c r="M28" s="246"/>
      <c r="N28" s="73">
        <f t="shared" si="11"/>
        <v>166</v>
      </c>
      <c r="O28" s="246"/>
      <c r="P28" s="73">
        <f t="shared" si="0"/>
        <v>2706</v>
      </c>
      <c r="Q28" s="74">
        <f t="shared" si="9"/>
        <v>30307</v>
      </c>
      <c r="R28" s="74">
        <f t="shared" si="1"/>
        <v>29657</v>
      </c>
      <c r="S28" s="74">
        <f t="shared" si="2"/>
        <v>29495</v>
      </c>
      <c r="T28" s="74">
        <f t="shared" si="3"/>
        <v>29008</v>
      </c>
      <c r="U28" s="74">
        <f t="shared" si="4"/>
        <v>28683</v>
      </c>
      <c r="V28" s="74">
        <f t="shared" si="5"/>
        <v>28034</v>
      </c>
      <c r="W28" s="74">
        <f t="shared" si="6"/>
        <v>27547</v>
      </c>
      <c r="X28" s="74">
        <f t="shared" si="7"/>
        <v>27060</v>
      </c>
      <c r="Y28" s="44"/>
      <c r="Z28" s="44"/>
    </row>
    <row r="29" spans="1:26" ht="18" customHeight="1" x14ac:dyDescent="0.15">
      <c r="A29" s="57" t="s">
        <v>414</v>
      </c>
      <c r="B29" s="67" t="s">
        <v>6</v>
      </c>
      <c r="C29" s="68" t="s">
        <v>67</v>
      </c>
      <c r="D29" s="69">
        <v>2</v>
      </c>
      <c r="E29" s="70" t="s">
        <v>1</v>
      </c>
      <c r="F29" s="69">
        <v>10</v>
      </c>
      <c r="G29" s="70" t="s">
        <v>66</v>
      </c>
      <c r="H29" s="70">
        <v>1.5</v>
      </c>
      <c r="I29" s="83">
        <f t="shared" si="8"/>
        <v>12</v>
      </c>
      <c r="J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669</v>
      </c>
      <c r="K29" s="246"/>
      <c r="L29" s="73">
        <f>'身体介護を伴う移動支援・複合（夜間早朝＆日中）'!$J$86</f>
        <v>1662</v>
      </c>
      <c r="M29" s="246"/>
      <c r="N29" s="73">
        <f t="shared" si="11"/>
        <v>249</v>
      </c>
      <c r="O29" s="246"/>
      <c r="P29" s="73">
        <f t="shared" si="0"/>
        <v>2809</v>
      </c>
      <c r="Q29" s="74">
        <f t="shared" si="9"/>
        <v>31460</v>
      </c>
      <c r="R29" s="74">
        <f t="shared" si="1"/>
        <v>30786</v>
      </c>
      <c r="S29" s="74">
        <f t="shared" si="2"/>
        <v>30618</v>
      </c>
      <c r="T29" s="74">
        <f t="shared" si="3"/>
        <v>30112</v>
      </c>
      <c r="U29" s="74">
        <f t="shared" si="4"/>
        <v>29775</v>
      </c>
      <c r="V29" s="74">
        <f t="shared" si="5"/>
        <v>29101</v>
      </c>
      <c r="W29" s="74">
        <f t="shared" si="6"/>
        <v>28595</v>
      </c>
      <c r="X29" s="74">
        <f t="shared" si="7"/>
        <v>28090</v>
      </c>
      <c r="Y29" s="44"/>
      <c r="Z29" s="44"/>
    </row>
    <row r="30" spans="1:26" ht="18" customHeight="1" x14ac:dyDescent="0.15">
      <c r="A30" s="57" t="s">
        <v>415</v>
      </c>
      <c r="B30" s="67" t="s">
        <v>6</v>
      </c>
      <c r="C30" s="68" t="s">
        <v>67</v>
      </c>
      <c r="D30" s="69">
        <v>2</v>
      </c>
      <c r="E30" s="70" t="s">
        <v>1</v>
      </c>
      <c r="F30" s="69">
        <v>10</v>
      </c>
      <c r="G30" s="70" t="s">
        <v>66</v>
      </c>
      <c r="H30" s="70">
        <v>2</v>
      </c>
      <c r="I30" s="83">
        <f t="shared" si="8"/>
        <v>12</v>
      </c>
      <c r="J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669</v>
      </c>
      <c r="K30" s="246"/>
      <c r="L30" s="73">
        <f>'身体介護を伴う移動支援・複合（夜間早朝＆日中）'!$J$86</f>
        <v>1662</v>
      </c>
      <c r="M30" s="246"/>
      <c r="N30" s="73">
        <f t="shared" si="11"/>
        <v>332</v>
      </c>
      <c r="O30" s="246"/>
      <c r="P30" s="73">
        <f t="shared" si="0"/>
        <v>2913</v>
      </c>
      <c r="Q30" s="74">
        <f t="shared" si="9"/>
        <v>32625</v>
      </c>
      <c r="R30" s="74">
        <f t="shared" si="1"/>
        <v>31926</v>
      </c>
      <c r="S30" s="74">
        <f t="shared" si="2"/>
        <v>31751</v>
      </c>
      <c r="T30" s="74">
        <f t="shared" si="3"/>
        <v>31227</v>
      </c>
      <c r="U30" s="74">
        <f t="shared" si="4"/>
        <v>30877</v>
      </c>
      <c r="V30" s="74">
        <f t="shared" si="5"/>
        <v>30178</v>
      </c>
      <c r="W30" s="74">
        <f t="shared" si="6"/>
        <v>29654</v>
      </c>
      <c r="X30" s="74">
        <f t="shared" si="7"/>
        <v>29130</v>
      </c>
      <c r="Y30" s="44"/>
      <c r="Z30" s="44"/>
    </row>
    <row r="31" spans="1:26" ht="18" customHeight="1" x14ac:dyDescent="0.15">
      <c r="A31" s="57" t="s">
        <v>416</v>
      </c>
      <c r="B31" s="67" t="s">
        <v>6</v>
      </c>
      <c r="C31" s="68" t="s">
        <v>67</v>
      </c>
      <c r="D31" s="69">
        <v>2</v>
      </c>
      <c r="E31" s="70" t="s">
        <v>1</v>
      </c>
      <c r="F31" s="69">
        <v>10</v>
      </c>
      <c r="G31" s="70" t="s">
        <v>66</v>
      </c>
      <c r="H31" s="70">
        <v>2.5</v>
      </c>
      <c r="I31" s="83">
        <f t="shared" si="8"/>
        <v>12</v>
      </c>
      <c r="J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669</v>
      </c>
      <c r="K31" s="246"/>
      <c r="L31" s="73">
        <f>'身体介護を伴う移動支援・複合（夜間早朝＆日中）'!$J$86</f>
        <v>1662</v>
      </c>
      <c r="M31" s="246"/>
      <c r="N31" s="73">
        <f t="shared" si="11"/>
        <v>415</v>
      </c>
      <c r="O31" s="246"/>
      <c r="P31" s="73">
        <f t="shared" si="0"/>
        <v>3017</v>
      </c>
      <c r="Q31" s="74">
        <f t="shared" si="9"/>
        <v>33790</v>
      </c>
      <c r="R31" s="74">
        <f t="shared" si="1"/>
        <v>33066</v>
      </c>
      <c r="S31" s="74">
        <f t="shared" si="2"/>
        <v>32885</v>
      </c>
      <c r="T31" s="74">
        <f t="shared" si="3"/>
        <v>32342</v>
      </c>
      <c r="U31" s="74">
        <f t="shared" si="4"/>
        <v>31980</v>
      </c>
      <c r="V31" s="74">
        <f t="shared" si="5"/>
        <v>31256</v>
      </c>
      <c r="W31" s="74">
        <f t="shared" si="6"/>
        <v>30713</v>
      </c>
      <c r="X31" s="74">
        <f t="shared" si="7"/>
        <v>30170</v>
      </c>
      <c r="Y31" s="44"/>
      <c r="Z31" s="44"/>
    </row>
    <row r="32" spans="1:26" ht="18" customHeight="1" x14ac:dyDescent="0.15">
      <c r="A32" s="57" t="s">
        <v>417</v>
      </c>
      <c r="B32" s="67" t="s">
        <v>6</v>
      </c>
      <c r="C32" s="68" t="s">
        <v>67</v>
      </c>
      <c r="D32" s="69">
        <v>2</v>
      </c>
      <c r="E32" s="70" t="s">
        <v>1</v>
      </c>
      <c r="F32" s="69">
        <v>10</v>
      </c>
      <c r="G32" s="70" t="s">
        <v>66</v>
      </c>
      <c r="H32" s="70">
        <v>3</v>
      </c>
      <c r="I32" s="83">
        <f t="shared" si="8"/>
        <v>12</v>
      </c>
      <c r="J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669</v>
      </c>
      <c r="K32" s="246"/>
      <c r="L32" s="73">
        <f>'身体介護を伴う移動支援・複合（夜間早朝＆日中）'!$J$86</f>
        <v>1662</v>
      </c>
      <c r="M32" s="246"/>
      <c r="N32" s="73">
        <f t="shared" si="11"/>
        <v>498</v>
      </c>
      <c r="O32" s="246"/>
      <c r="P32" s="73">
        <f t="shared" si="0"/>
        <v>3121</v>
      </c>
      <c r="Q32" s="74">
        <f t="shared" si="9"/>
        <v>34955</v>
      </c>
      <c r="R32" s="74">
        <f t="shared" si="1"/>
        <v>34206</v>
      </c>
      <c r="S32" s="74">
        <f t="shared" si="2"/>
        <v>34018</v>
      </c>
      <c r="T32" s="74">
        <f t="shared" si="3"/>
        <v>33457</v>
      </c>
      <c r="U32" s="74">
        <f t="shared" si="4"/>
        <v>33082</v>
      </c>
      <c r="V32" s="74">
        <f t="shared" si="5"/>
        <v>32333</v>
      </c>
      <c r="W32" s="74">
        <f t="shared" si="6"/>
        <v>31771</v>
      </c>
      <c r="X32" s="74">
        <f>ROUNDDOWN($P32*X$3,0)</f>
        <v>31210</v>
      </c>
      <c r="Y32" s="44"/>
      <c r="Z32" s="44"/>
    </row>
  </sheetData>
  <sheetProtection algorithmName="SHA-512" hashValue="CajrXEbVcz4HBLHfdVoStWRBlnTGIf2tQka/Lch8vk8sR5JHTxgwH9WZ7lBeQk9eFXf44jihJ/hB5LsZ9ObNKA==" saltValue="8UGk+Hff8kYDCjYvf8GhqQ==" spinCount="100000" sheet="1"/>
  <mergeCells count="13">
    <mergeCell ref="B1:H3"/>
    <mergeCell ref="M4:M32"/>
    <mergeCell ref="P1:P3"/>
    <mergeCell ref="Q1:X1"/>
    <mergeCell ref="O4:O32"/>
    <mergeCell ref="I1:I3"/>
    <mergeCell ref="J1:J3"/>
    <mergeCell ref="K1:K3"/>
    <mergeCell ref="L1:L3"/>
    <mergeCell ref="M1:M3"/>
    <mergeCell ref="N1:N3"/>
    <mergeCell ref="O1:O3"/>
    <mergeCell ref="K4:K32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scale="66" firstPageNumber="0" fitToHeight="0" orientation="portrait" useFirstPageNumber="1" horizontalDpi="300" verticalDpi="300" r:id="rId1"/>
  <headerFooter alignWithMargins="0">
    <oddHeader>&amp;L別表&amp;C&amp;A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103"/>
  <sheetViews>
    <sheetView view="pageBreakPreview" topLeftCell="B1" zoomScaleNormal="100" zoomScaleSheetLayoutView="100" workbookViewId="0">
      <selection activeCell="Q7" sqref="Q7"/>
    </sheetView>
  </sheetViews>
  <sheetFormatPr defaultColWidth="2.625" defaultRowHeight="18" customHeight="1" outlineLevelCol="1" x14ac:dyDescent="0.15"/>
  <cols>
    <col min="1" max="1" width="27" style="43" hidden="1" customWidth="1" outlineLevel="1"/>
    <col min="2" max="2" width="8" style="43" bestFit="1" customWidth="1" collapsed="1"/>
    <col min="3" max="3" width="4.75" style="43" bestFit="1" customWidth="1"/>
    <col min="4" max="4" width="5.875" style="43" bestFit="1" customWidth="1"/>
    <col min="5" max="5" width="4.75" style="43" bestFit="1" customWidth="1"/>
    <col min="6" max="6" width="5" style="43" bestFit="1" customWidth="1"/>
    <col min="7" max="7" width="4.75" style="56" bestFit="1" customWidth="1"/>
    <col min="8" max="8" width="5" style="43" bestFit="1" customWidth="1"/>
    <col min="9" max="9" width="6.375" style="43" hidden="1" customWidth="1" outlineLevel="1"/>
    <col min="10" max="10" width="9" style="43" hidden="1" customWidth="1" outlineLevel="1"/>
    <col min="11" max="11" width="6.375" style="43" hidden="1" customWidth="1" outlineLevel="1"/>
    <col min="12" max="12" width="9.125" style="43" hidden="1" customWidth="1" outlineLevel="1"/>
    <col min="13" max="13" width="6.375" style="43" hidden="1" customWidth="1" outlineLevel="1"/>
    <col min="14" max="14" width="7.625" style="43" hidden="1" customWidth="1" outlineLevel="1"/>
    <col min="15" max="15" width="6.375" style="43" hidden="1" customWidth="1" outlineLevel="1"/>
    <col min="16" max="16" width="8.125" style="43" bestFit="1" customWidth="1" collapsed="1"/>
    <col min="17" max="24" width="8.625" style="43" customWidth="1"/>
    <col min="25" max="16384" width="2.625" style="43"/>
  </cols>
  <sheetData>
    <row r="1" spans="1:26" ht="18" customHeight="1" x14ac:dyDescent="0.15">
      <c r="A1" s="57"/>
      <c r="B1" s="258" t="s">
        <v>2</v>
      </c>
      <c r="C1" s="259"/>
      <c r="D1" s="259"/>
      <c r="E1" s="259"/>
      <c r="F1" s="259"/>
      <c r="G1" s="259"/>
      <c r="H1" s="259"/>
      <c r="I1" s="271" t="s">
        <v>632</v>
      </c>
      <c r="J1" s="273" t="s">
        <v>512</v>
      </c>
      <c r="K1" s="255" t="s">
        <v>8</v>
      </c>
      <c r="L1" s="252" t="s">
        <v>512</v>
      </c>
      <c r="M1" s="252" t="s">
        <v>8</v>
      </c>
      <c r="N1" s="252" t="s">
        <v>512</v>
      </c>
      <c r="O1" s="255" t="s">
        <v>8</v>
      </c>
      <c r="P1" s="248" t="s">
        <v>21</v>
      </c>
      <c r="Q1" s="247" t="s">
        <v>9</v>
      </c>
      <c r="R1" s="247"/>
      <c r="S1" s="247"/>
      <c r="T1" s="247"/>
      <c r="U1" s="247"/>
      <c r="V1" s="247"/>
      <c r="W1" s="247"/>
      <c r="X1" s="247"/>
      <c r="Y1" s="44"/>
      <c r="Z1" s="44"/>
    </row>
    <row r="2" spans="1:26" ht="18" customHeight="1" x14ac:dyDescent="0.15">
      <c r="A2" s="57"/>
      <c r="B2" s="261"/>
      <c r="C2" s="262"/>
      <c r="D2" s="262"/>
      <c r="E2" s="262"/>
      <c r="F2" s="262"/>
      <c r="G2" s="262"/>
      <c r="H2" s="262"/>
      <c r="I2" s="272"/>
      <c r="J2" s="274"/>
      <c r="K2" s="256"/>
      <c r="L2" s="253"/>
      <c r="M2" s="253"/>
      <c r="N2" s="253"/>
      <c r="O2" s="256"/>
      <c r="P2" s="248"/>
      <c r="Q2" s="58" t="s">
        <v>10</v>
      </c>
      <c r="R2" s="58" t="s">
        <v>11</v>
      </c>
      <c r="S2" s="58" t="s">
        <v>12</v>
      </c>
      <c r="T2" s="58" t="s">
        <v>13</v>
      </c>
      <c r="U2" s="58" t="s">
        <v>14</v>
      </c>
      <c r="V2" s="58" t="s">
        <v>15</v>
      </c>
      <c r="W2" s="58" t="s">
        <v>16</v>
      </c>
      <c r="X2" s="58" t="s">
        <v>17</v>
      </c>
      <c r="Y2" s="44"/>
      <c r="Z2" s="44"/>
    </row>
    <row r="3" spans="1:26" ht="18" customHeight="1" x14ac:dyDescent="0.15">
      <c r="A3" s="57"/>
      <c r="B3" s="264"/>
      <c r="C3" s="265"/>
      <c r="D3" s="265"/>
      <c r="E3" s="265"/>
      <c r="F3" s="265"/>
      <c r="G3" s="265"/>
      <c r="H3" s="265"/>
      <c r="I3" s="272"/>
      <c r="J3" s="275"/>
      <c r="K3" s="257"/>
      <c r="L3" s="254"/>
      <c r="M3" s="254"/>
      <c r="N3" s="254"/>
      <c r="O3" s="257"/>
      <c r="P3" s="248"/>
      <c r="Q3" s="59">
        <v>11.2</v>
      </c>
      <c r="R3" s="59">
        <v>10.96</v>
      </c>
      <c r="S3" s="59">
        <v>10.9</v>
      </c>
      <c r="T3" s="59">
        <v>10.72</v>
      </c>
      <c r="U3" s="59">
        <v>10.6</v>
      </c>
      <c r="V3" s="59">
        <v>10.36</v>
      </c>
      <c r="W3" s="59">
        <v>10.18</v>
      </c>
      <c r="X3" s="59">
        <v>10</v>
      </c>
      <c r="Y3" s="44"/>
      <c r="Z3" s="44"/>
    </row>
    <row r="4" spans="1:26" ht="18" customHeight="1" x14ac:dyDescent="0.15">
      <c r="A4" s="57" t="s">
        <v>418</v>
      </c>
      <c r="B4" s="78" t="s">
        <v>6</v>
      </c>
      <c r="C4" s="79" t="s">
        <v>1</v>
      </c>
      <c r="D4" s="80">
        <v>0.5</v>
      </c>
      <c r="E4" s="81" t="s">
        <v>18</v>
      </c>
      <c r="F4" s="80">
        <v>4</v>
      </c>
      <c r="G4" s="81" t="s">
        <v>68</v>
      </c>
      <c r="H4" s="80">
        <v>0.5</v>
      </c>
      <c r="I4" s="84">
        <f>D4+F4</f>
        <v>4.5</v>
      </c>
      <c r="J4" s="73">
        <f>IF(D4=基本・単一!$F$4,基本・単一!$L$4,IF(D4=基本・単一!$F$5,基本・単一!$L$5,IF(D4=基本・単一!$F$6,基本・単一!$L$6,IF(D4=基本・単一!$F$7,基本・単一!$L$7,IF(D4=基本・単一!$F$8,基本・単一!$L$8,IF(D4=基本・単一!$F$9,基本・単一!$L$9,IF(D4=基本・単一!$F$10,基本・単一!$L$10)))))))</f>
        <v>256</v>
      </c>
      <c r="K4" s="268">
        <v>0</v>
      </c>
      <c r="L4" s="73">
        <f>'身体介護を伴う移動支援・複合（日中＆夜間早朝）'!$J$11</f>
        <v>830</v>
      </c>
      <c r="M4" s="268">
        <v>0.25</v>
      </c>
      <c r="N4" s="65">
        <f>'身体介護を伴う移動支援・複合（夜間早朝＆深夜）'!J44</f>
        <v>83</v>
      </c>
      <c r="O4" s="268">
        <v>0.5</v>
      </c>
      <c r="P4" s="73">
        <f t="shared" ref="P4:P35" si="0">ROUND(J4*(1+$K$4),0)+ROUND(L4*(1+$M$4),0)+ROUND(N4*(1+$O$4),0)</f>
        <v>1419</v>
      </c>
      <c r="Q4" s="74">
        <f t="shared" ref="Q4:Q67" si="1">ROUNDDOWN($P4*Q$3,0)</f>
        <v>15892</v>
      </c>
      <c r="R4" s="74">
        <f t="shared" ref="R4:R35" si="2">ROUNDDOWN($P4*R$3,0)</f>
        <v>15552</v>
      </c>
      <c r="S4" s="74">
        <f t="shared" ref="S4:S35" si="3">ROUNDDOWN($P4*S$3,0)</f>
        <v>15467</v>
      </c>
      <c r="T4" s="74">
        <f t="shared" ref="T4:T35" si="4">ROUNDDOWN($P4*T$3,0)</f>
        <v>15211</v>
      </c>
      <c r="U4" s="74">
        <f t="shared" ref="U4:U35" si="5">ROUNDDOWN($P4*U$3,0)</f>
        <v>15041</v>
      </c>
      <c r="V4" s="74">
        <f t="shared" ref="V4:V35" si="6">ROUNDDOWN($P4*V$3,0)</f>
        <v>14700</v>
      </c>
      <c r="W4" s="74">
        <f t="shared" ref="W4:W35" si="7">ROUNDDOWN($P4*W$3,0)</f>
        <v>14445</v>
      </c>
      <c r="X4" s="74">
        <f t="shared" ref="X4:X35" si="8">ROUNDDOWN($P4*X$3,0)</f>
        <v>14190</v>
      </c>
      <c r="Y4" s="44"/>
      <c r="Z4" s="44"/>
    </row>
    <row r="5" spans="1:26" ht="18" customHeight="1" x14ac:dyDescent="0.15">
      <c r="A5" s="57" t="s">
        <v>419</v>
      </c>
      <c r="B5" s="67" t="s">
        <v>6</v>
      </c>
      <c r="C5" s="68" t="s">
        <v>1</v>
      </c>
      <c r="D5" s="69">
        <v>0.5</v>
      </c>
      <c r="E5" s="70" t="s">
        <v>18</v>
      </c>
      <c r="F5" s="69">
        <v>4</v>
      </c>
      <c r="G5" s="70" t="s">
        <v>68</v>
      </c>
      <c r="H5" s="69">
        <v>1</v>
      </c>
      <c r="I5" s="84">
        <f t="shared" ref="I5:I68" si="9">D5+F5</f>
        <v>4.5</v>
      </c>
      <c r="J5" s="73">
        <f>IF(D5=基本・単一!$F$4,基本・単一!$L$4,IF(D5=基本・単一!$F$5,基本・単一!$L$5,IF(D5=基本・単一!$F$6,基本・単一!$L$6,IF(D5=基本・単一!$F$7,基本・単一!$L$7,IF(D5=基本・単一!$F$8,基本・単一!$L$8,IF(D5=基本・単一!$F$9,基本・単一!$L$9,IF(D5=基本・単一!$F$10,基本・単一!$L$10)))))))</f>
        <v>256</v>
      </c>
      <c r="K5" s="269"/>
      <c r="L5" s="73">
        <f>'身体介護を伴う移動支援・複合（日中＆夜間早朝）'!$J$11</f>
        <v>830</v>
      </c>
      <c r="M5" s="269"/>
      <c r="N5" s="65">
        <f>'身体介護を伴う移動支援・複合（夜間早朝＆深夜）'!J45</f>
        <v>166</v>
      </c>
      <c r="O5" s="269"/>
      <c r="P5" s="73">
        <f t="shared" si="0"/>
        <v>1543</v>
      </c>
      <c r="Q5" s="74">
        <f t="shared" si="1"/>
        <v>17281</v>
      </c>
      <c r="R5" s="74">
        <f t="shared" si="2"/>
        <v>16911</v>
      </c>
      <c r="S5" s="74">
        <f t="shared" si="3"/>
        <v>16818</v>
      </c>
      <c r="T5" s="74">
        <f t="shared" si="4"/>
        <v>16540</v>
      </c>
      <c r="U5" s="74">
        <f t="shared" si="5"/>
        <v>16355</v>
      </c>
      <c r="V5" s="74">
        <f t="shared" si="6"/>
        <v>15985</v>
      </c>
      <c r="W5" s="74">
        <f t="shared" si="7"/>
        <v>15707</v>
      </c>
      <c r="X5" s="74">
        <f t="shared" si="8"/>
        <v>15430</v>
      </c>
      <c r="Y5" s="44"/>
      <c r="Z5" s="44"/>
    </row>
    <row r="6" spans="1:26" ht="18" customHeight="1" x14ac:dyDescent="0.15">
      <c r="A6" s="57" t="s">
        <v>420</v>
      </c>
      <c r="B6" s="67" t="s">
        <v>6</v>
      </c>
      <c r="C6" s="68" t="s">
        <v>1</v>
      </c>
      <c r="D6" s="69">
        <v>0.5</v>
      </c>
      <c r="E6" s="70" t="s">
        <v>18</v>
      </c>
      <c r="F6" s="69">
        <v>4</v>
      </c>
      <c r="G6" s="70" t="s">
        <v>68</v>
      </c>
      <c r="H6" s="69">
        <v>1.5</v>
      </c>
      <c r="I6" s="84">
        <f t="shared" si="9"/>
        <v>4.5</v>
      </c>
      <c r="J6" s="73">
        <f>IF(D6=基本・単一!$F$4,基本・単一!$L$4,IF(D6=基本・単一!$F$5,基本・単一!$L$5,IF(D6=基本・単一!$F$6,基本・単一!$L$6,IF(D6=基本・単一!$F$7,基本・単一!$L$7,IF(D6=基本・単一!$F$8,基本・単一!$L$8,IF(D6=基本・単一!$F$9,基本・単一!$L$9,IF(D6=基本・単一!$F$10,基本・単一!$L$10)))))))</f>
        <v>256</v>
      </c>
      <c r="K6" s="269"/>
      <c r="L6" s="73">
        <f>'身体介護を伴う移動支援・複合（日中＆夜間早朝）'!$J$11</f>
        <v>830</v>
      </c>
      <c r="M6" s="269"/>
      <c r="N6" s="65">
        <f>'身体介護を伴う移動支援・複合（夜間早朝＆深夜）'!J46</f>
        <v>249</v>
      </c>
      <c r="O6" s="269"/>
      <c r="P6" s="73">
        <f t="shared" si="0"/>
        <v>1668</v>
      </c>
      <c r="Q6" s="74">
        <f t="shared" si="1"/>
        <v>18681</v>
      </c>
      <c r="R6" s="74">
        <f t="shared" si="2"/>
        <v>18281</v>
      </c>
      <c r="S6" s="74">
        <f t="shared" si="3"/>
        <v>18181</v>
      </c>
      <c r="T6" s="74">
        <f t="shared" si="4"/>
        <v>17880</v>
      </c>
      <c r="U6" s="74">
        <f t="shared" si="5"/>
        <v>17680</v>
      </c>
      <c r="V6" s="74">
        <f t="shared" si="6"/>
        <v>17280</v>
      </c>
      <c r="W6" s="74">
        <f t="shared" si="7"/>
        <v>16980</v>
      </c>
      <c r="X6" s="74">
        <f t="shared" si="8"/>
        <v>16680</v>
      </c>
      <c r="Y6" s="44"/>
      <c r="Z6" s="44"/>
    </row>
    <row r="7" spans="1:26" ht="18" customHeight="1" x14ac:dyDescent="0.15">
      <c r="A7" s="57" t="s">
        <v>421</v>
      </c>
      <c r="B7" s="67" t="s">
        <v>6</v>
      </c>
      <c r="C7" s="68" t="s">
        <v>1</v>
      </c>
      <c r="D7" s="69">
        <v>0.5</v>
      </c>
      <c r="E7" s="70" t="s">
        <v>18</v>
      </c>
      <c r="F7" s="69">
        <v>4</v>
      </c>
      <c r="G7" s="70" t="s">
        <v>68</v>
      </c>
      <c r="H7" s="69">
        <v>2</v>
      </c>
      <c r="I7" s="84">
        <f t="shared" si="9"/>
        <v>4.5</v>
      </c>
      <c r="J7" s="73">
        <f>IF(D7=基本・単一!$F$4,基本・単一!$L$4,IF(D7=基本・単一!$F$5,基本・単一!$L$5,IF(D7=基本・単一!$F$6,基本・単一!$L$6,IF(D7=基本・単一!$F$7,基本・単一!$L$7,IF(D7=基本・単一!$F$8,基本・単一!$L$8,IF(D7=基本・単一!$F$9,基本・単一!$L$9,IF(D7=基本・単一!$F$10,基本・単一!$L$10)))))))</f>
        <v>256</v>
      </c>
      <c r="K7" s="269"/>
      <c r="L7" s="73">
        <f>'身体介護を伴う移動支援・複合（日中＆夜間早朝）'!$J$11</f>
        <v>830</v>
      </c>
      <c r="M7" s="269"/>
      <c r="N7" s="65">
        <f>'身体介護を伴う移動支援・複合（夜間早朝＆深夜）'!J47</f>
        <v>332</v>
      </c>
      <c r="O7" s="269"/>
      <c r="P7" s="73">
        <f t="shared" si="0"/>
        <v>1792</v>
      </c>
      <c r="Q7" s="74">
        <f t="shared" si="1"/>
        <v>20070</v>
      </c>
      <c r="R7" s="74">
        <f t="shared" si="2"/>
        <v>19640</v>
      </c>
      <c r="S7" s="74">
        <f t="shared" si="3"/>
        <v>19532</v>
      </c>
      <c r="T7" s="74">
        <f t="shared" si="4"/>
        <v>19210</v>
      </c>
      <c r="U7" s="74">
        <f t="shared" si="5"/>
        <v>18995</v>
      </c>
      <c r="V7" s="74">
        <f t="shared" si="6"/>
        <v>18565</v>
      </c>
      <c r="W7" s="74">
        <f t="shared" si="7"/>
        <v>18242</v>
      </c>
      <c r="X7" s="74">
        <f t="shared" si="8"/>
        <v>17920</v>
      </c>
      <c r="Y7" s="44"/>
      <c r="Z7" s="44"/>
    </row>
    <row r="8" spans="1:26" ht="18" customHeight="1" x14ac:dyDescent="0.15">
      <c r="A8" s="57" t="s">
        <v>422</v>
      </c>
      <c r="B8" s="67" t="s">
        <v>6</v>
      </c>
      <c r="C8" s="68" t="s">
        <v>1</v>
      </c>
      <c r="D8" s="69">
        <v>0.5</v>
      </c>
      <c r="E8" s="70" t="s">
        <v>18</v>
      </c>
      <c r="F8" s="69">
        <v>4</v>
      </c>
      <c r="G8" s="70" t="s">
        <v>68</v>
      </c>
      <c r="H8" s="69">
        <v>2.5</v>
      </c>
      <c r="I8" s="84">
        <f t="shared" si="9"/>
        <v>4.5</v>
      </c>
      <c r="J8" s="73">
        <f>IF(D8=基本・単一!$F$4,基本・単一!$L$4,IF(D8=基本・単一!$F$5,基本・単一!$L$5,IF(D8=基本・単一!$F$6,基本・単一!$L$6,IF(D8=基本・単一!$F$7,基本・単一!$L$7,IF(D8=基本・単一!$F$8,基本・単一!$L$8,IF(D8=基本・単一!$F$9,基本・単一!$L$9,IF(D8=基本・単一!$F$10,基本・単一!$L$10)))))))</f>
        <v>256</v>
      </c>
      <c r="K8" s="269"/>
      <c r="L8" s="73">
        <f>'身体介護を伴う移動支援・複合（日中＆夜間早朝）'!$J$11</f>
        <v>830</v>
      </c>
      <c r="M8" s="269"/>
      <c r="N8" s="65">
        <f>'身体介護を伴う移動支援・複合（夜間早朝＆深夜）'!J48</f>
        <v>415</v>
      </c>
      <c r="O8" s="269"/>
      <c r="P8" s="73">
        <f t="shared" si="0"/>
        <v>1917</v>
      </c>
      <c r="Q8" s="74">
        <f t="shared" si="1"/>
        <v>21470</v>
      </c>
      <c r="R8" s="74">
        <f t="shared" si="2"/>
        <v>21010</v>
      </c>
      <c r="S8" s="74">
        <f t="shared" si="3"/>
        <v>20895</v>
      </c>
      <c r="T8" s="74">
        <f t="shared" si="4"/>
        <v>20550</v>
      </c>
      <c r="U8" s="74">
        <f t="shared" si="5"/>
        <v>20320</v>
      </c>
      <c r="V8" s="74">
        <f t="shared" si="6"/>
        <v>19860</v>
      </c>
      <c r="W8" s="74">
        <f t="shared" si="7"/>
        <v>19515</v>
      </c>
      <c r="X8" s="74">
        <f t="shared" si="8"/>
        <v>19170</v>
      </c>
      <c r="Y8" s="44"/>
      <c r="Z8" s="44"/>
    </row>
    <row r="9" spans="1:26" ht="18" customHeight="1" x14ac:dyDescent="0.15">
      <c r="A9" s="57" t="s">
        <v>423</v>
      </c>
      <c r="B9" s="67" t="s">
        <v>6</v>
      </c>
      <c r="C9" s="68" t="s">
        <v>1</v>
      </c>
      <c r="D9" s="69">
        <v>1</v>
      </c>
      <c r="E9" s="70" t="s">
        <v>18</v>
      </c>
      <c r="F9" s="69">
        <v>4</v>
      </c>
      <c r="G9" s="70" t="s">
        <v>68</v>
      </c>
      <c r="H9" s="69">
        <v>0.5</v>
      </c>
      <c r="I9" s="84">
        <f t="shared" si="9"/>
        <v>5</v>
      </c>
      <c r="J9" s="73">
        <f>IF(D9=基本・単一!$F$4,基本・単一!$L$4,IF(D9=基本・単一!$F$5,基本・単一!$L$5,IF(D9=基本・単一!$F$6,基本・単一!$L$6,IF(D9=基本・単一!$F$7,基本・単一!$L$7,IF(D9=基本・単一!$F$8,基本・単一!$L$8,IF(D9=基本・単一!$F$9,基本・単一!$L$9,IF(D9=基本・単一!$F$10,基本・単一!$L$10)))))))</f>
        <v>404</v>
      </c>
      <c r="K9" s="269"/>
      <c r="L9" s="73">
        <f>'身体介護を伴う移動支援・複合（日中＆夜間早朝）'!$J$20</f>
        <v>765</v>
      </c>
      <c r="M9" s="269"/>
      <c r="N9" s="65">
        <f>N4</f>
        <v>83</v>
      </c>
      <c r="O9" s="269"/>
      <c r="P9" s="73">
        <f t="shared" si="0"/>
        <v>1485</v>
      </c>
      <c r="Q9" s="74">
        <f t="shared" si="1"/>
        <v>16632</v>
      </c>
      <c r="R9" s="74">
        <f t="shared" si="2"/>
        <v>16275</v>
      </c>
      <c r="S9" s="74">
        <f t="shared" si="3"/>
        <v>16186</v>
      </c>
      <c r="T9" s="74">
        <f t="shared" si="4"/>
        <v>15919</v>
      </c>
      <c r="U9" s="74">
        <f t="shared" si="5"/>
        <v>15741</v>
      </c>
      <c r="V9" s="74">
        <f t="shared" si="6"/>
        <v>15384</v>
      </c>
      <c r="W9" s="74">
        <f t="shared" si="7"/>
        <v>15117</v>
      </c>
      <c r="X9" s="74">
        <f t="shared" si="8"/>
        <v>14850</v>
      </c>
      <c r="Y9" s="44"/>
      <c r="Z9" s="44"/>
    </row>
    <row r="10" spans="1:26" ht="18" customHeight="1" x14ac:dyDescent="0.15">
      <c r="A10" s="57" t="s">
        <v>424</v>
      </c>
      <c r="B10" s="67" t="s">
        <v>6</v>
      </c>
      <c r="C10" s="68" t="s">
        <v>1</v>
      </c>
      <c r="D10" s="69">
        <v>1</v>
      </c>
      <c r="E10" s="70" t="s">
        <v>18</v>
      </c>
      <c r="F10" s="69">
        <v>4</v>
      </c>
      <c r="G10" s="70" t="s">
        <v>68</v>
      </c>
      <c r="H10" s="69">
        <v>1</v>
      </c>
      <c r="I10" s="84">
        <f t="shared" si="9"/>
        <v>5</v>
      </c>
      <c r="J10" s="73">
        <f>IF(D10=基本・単一!$F$4,基本・単一!$L$4,IF(D10=基本・単一!$F$5,基本・単一!$L$5,IF(D10=基本・単一!$F$6,基本・単一!$L$6,IF(D10=基本・単一!$F$7,基本・単一!$L$7,IF(D10=基本・単一!$F$8,基本・単一!$L$8,IF(D10=基本・単一!$F$9,基本・単一!$L$9,IF(D10=基本・単一!$F$10,基本・単一!$L$10)))))))</f>
        <v>404</v>
      </c>
      <c r="K10" s="269"/>
      <c r="L10" s="73">
        <f>'身体介護を伴う移動支援・複合（日中＆夜間早朝）'!$J$20</f>
        <v>765</v>
      </c>
      <c r="M10" s="269"/>
      <c r="N10" s="65">
        <f t="shared" ref="N10:N73" si="10">N5</f>
        <v>166</v>
      </c>
      <c r="O10" s="269"/>
      <c r="P10" s="73">
        <f t="shared" si="0"/>
        <v>1609</v>
      </c>
      <c r="Q10" s="74">
        <f t="shared" si="1"/>
        <v>18020</v>
      </c>
      <c r="R10" s="74">
        <f t="shared" si="2"/>
        <v>17634</v>
      </c>
      <c r="S10" s="74">
        <f t="shared" si="3"/>
        <v>17538</v>
      </c>
      <c r="T10" s="74">
        <f t="shared" si="4"/>
        <v>17248</v>
      </c>
      <c r="U10" s="74">
        <f t="shared" si="5"/>
        <v>17055</v>
      </c>
      <c r="V10" s="74">
        <f t="shared" si="6"/>
        <v>16669</v>
      </c>
      <c r="W10" s="74">
        <f t="shared" si="7"/>
        <v>16379</v>
      </c>
      <c r="X10" s="74">
        <f t="shared" si="8"/>
        <v>16090</v>
      </c>
      <c r="Y10" s="44"/>
      <c r="Z10" s="44"/>
    </row>
    <row r="11" spans="1:26" ht="18" customHeight="1" x14ac:dyDescent="0.15">
      <c r="A11" s="57" t="s">
        <v>425</v>
      </c>
      <c r="B11" s="67" t="s">
        <v>6</v>
      </c>
      <c r="C11" s="68" t="s">
        <v>1</v>
      </c>
      <c r="D11" s="69">
        <v>1</v>
      </c>
      <c r="E11" s="70" t="s">
        <v>18</v>
      </c>
      <c r="F11" s="69">
        <v>4</v>
      </c>
      <c r="G11" s="70" t="s">
        <v>68</v>
      </c>
      <c r="H11" s="69">
        <v>1.5</v>
      </c>
      <c r="I11" s="84">
        <f t="shared" si="9"/>
        <v>5</v>
      </c>
      <c r="J11" s="73">
        <f>IF(D11=基本・単一!$F$4,基本・単一!$L$4,IF(D11=基本・単一!$F$5,基本・単一!$L$5,IF(D11=基本・単一!$F$6,基本・単一!$L$6,IF(D11=基本・単一!$F$7,基本・単一!$L$7,IF(D11=基本・単一!$F$8,基本・単一!$L$8,IF(D11=基本・単一!$F$9,基本・単一!$L$9,IF(D11=基本・単一!$F$10,基本・単一!$L$10)))))))</f>
        <v>404</v>
      </c>
      <c r="K11" s="269"/>
      <c r="L11" s="73">
        <f>'身体介護を伴う移動支援・複合（日中＆夜間早朝）'!$J$20</f>
        <v>765</v>
      </c>
      <c r="M11" s="269"/>
      <c r="N11" s="65">
        <f t="shared" si="10"/>
        <v>249</v>
      </c>
      <c r="O11" s="269"/>
      <c r="P11" s="73">
        <f t="shared" si="0"/>
        <v>1734</v>
      </c>
      <c r="Q11" s="74">
        <f t="shared" si="1"/>
        <v>19420</v>
      </c>
      <c r="R11" s="74">
        <f t="shared" si="2"/>
        <v>19004</v>
      </c>
      <c r="S11" s="74">
        <f t="shared" si="3"/>
        <v>18900</v>
      </c>
      <c r="T11" s="74">
        <f t="shared" si="4"/>
        <v>18588</v>
      </c>
      <c r="U11" s="74">
        <f t="shared" si="5"/>
        <v>18380</v>
      </c>
      <c r="V11" s="74">
        <f t="shared" si="6"/>
        <v>17964</v>
      </c>
      <c r="W11" s="74">
        <f t="shared" si="7"/>
        <v>17652</v>
      </c>
      <c r="X11" s="74">
        <f t="shared" si="8"/>
        <v>17340</v>
      </c>
      <c r="Y11" s="44"/>
      <c r="Z11" s="44"/>
    </row>
    <row r="12" spans="1:26" ht="18" customHeight="1" x14ac:dyDescent="0.15">
      <c r="A12" s="57" t="s">
        <v>426</v>
      </c>
      <c r="B12" s="67" t="s">
        <v>6</v>
      </c>
      <c r="C12" s="68" t="s">
        <v>1</v>
      </c>
      <c r="D12" s="69">
        <v>1</v>
      </c>
      <c r="E12" s="70" t="s">
        <v>18</v>
      </c>
      <c r="F12" s="69">
        <v>4</v>
      </c>
      <c r="G12" s="70" t="s">
        <v>68</v>
      </c>
      <c r="H12" s="69">
        <v>2</v>
      </c>
      <c r="I12" s="84">
        <f t="shared" si="9"/>
        <v>5</v>
      </c>
      <c r="J12" s="73">
        <f>IF(D12=基本・単一!$F$4,基本・単一!$L$4,IF(D12=基本・単一!$F$5,基本・単一!$L$5,IF(D12=基本・単一!$F$6,基本・単一!$L$6,IF(D12=基本・単一!$F$7,基本・単一!$L$7,IF(D12=基本・単一!$F$8,基本・単一!$L$8,IF(D12=基本・単一!$F$9,基本・単一!$L$9,IF(D12=基本・単一!$F$10,基本・単一!$L$10)))))))</f>
        <v>404</v>
      </c>
      <c r="K12" s="269"/>
      <c r="L12" s="73">
        <f>'身体介護を伴う移動支援・複合（日中＆夜間早朝）'!$J$20</f>
        <v>765</v>
      </c>
      <c r="M12" s="269"/>
      <c r="N12" s="65">
        <f t="shared" si="10"/>
        <v>332</v>
      </c>
      <c r="O12" s="269"/>
      <c r="P12" s="73">
        <f t="shared" si="0"/>
        <v>1858</v>
      </c>
      <c r="Q12" s="74">
        <f t="shared" si="1"/>
        <v>20809</v>
      </c>
      <c r="R12" s="74">
        <f t="shared" si="2"/>
        <v>20363</v>
      </c>
      <c r="S12" s="74">
        <f t="shared" si="3"/>
        <v>20252</v>
      </c>
      <c r="T12" s="74">
        <f t="shared" si="4"/>
        <v>19917</v>
      </c>
      <c r="U12" s="74">
        <f t="shared" si="5"/>
        <v>19694</v>
      </c>
      <c r="V12" s="74">
        <f t="shared" si="6"/>
        <v>19248</v>
      </c>
      <c r="W12" s="74">
        <f t="shared" si="7"/>
        <v>18914</v>
      </c>
      <c r="X12" s="74">
        <f t="shared" si="8"/>
        <v>18580</v>
      </c>
      <c r="Y12" s="44"/>
      <c r="Z12" s="44"/>
    </row>
    <row r="13" spans="1:26" ht="18" customHeight="1" x14ac:dyDescent="0.15">
      <c r="A13" s="57" t="s">
        <v>427</v>
      </c>
      <c r="B13" s="67" t="s">
        <v>6</v>
      </c>
      <c r="C13" s="68" t="s">
        <v>1</v>
      </c>
      <c r="D13" s="69">
        <v>1</v>
      </c>
      <c r="E13" s="70" t="s">
        <v>18</v>
      </c>
      <c r="F13" s="69">
        <v>4</v>
      </c>
      <c r="G13" s="70" t="s">
        <v>68</v>
      </c>
      <c r="H13" s="69">
        <v>2.5</v>
      </c>
      <c r="I13" s="84">
        <f t="shared" si="9"/>
        <v>5</v>
      </c>
      <c r="J13" s="73">
        <f>IF(D13=基本・単一!$F$4,基本・単一!$L$4,IF(D13=基本・単一!$F$5,基本・単一!$L$5,IF(D13=基本・単一!$F$6,基本・単一!$L$6,IF(D13=基本・単一!$F$7,基本・単一!$L$7,IF(D13=基本・単一!$F$8,基本・単一!$L$8,IF(D13=基本・単一!$F$9,基本・単一!$L$9,IF(D13=基本・単一!$F$10,基本・単一!$L$10)))))))</f>
        <v>404</v>
      </c>
      <c r="K13" s="269"/>
      <c r="L13" s="73">
        <f>'身体介護を伴う移動支援・複合（日中＆夜間早朝）'!$J$20</f>
        <v>765</v>
      </c>
      <c r="M13" s="269"/>
      <c r="N13" s="65">
        <f t="shared" si="10"/>
        <v>415</v>
      </c>
      <c r="O13" s="269"/>
      <c r="P13" s="73">
        <f t="shared" si="0"/>
        <v>1983</v>
      </c>
      <c r="Q13" s="74">
        <f t="shared" si="1"/>
        <v>22209</v>
      </c>
      <c r="R13" s="74">
        <f t="shared" si="2"/>
        <v>21733</v>
      </c>
      <c r="S13" s="74">
        <f t="shared" si="3"/>
        <v>21614</v>
      </c>
      <c r="T13" s="74">
        <f t="shared" si="4"/>
        <v>21257</v>
      </c>
      <c r="U13" s="74">
        <f t="shared" si="5"/>
        <v>21019</v>
      </c>
      <c r="V13" s="74">
        <f t="shared" si="6"/>
        <v>20543</v>
      </c>
      <c r="W13" s="74">
        <f t="shared" si="7"/>
        <v>20186</v>
      </c>
      <c r="X13" s="74">
        <f t="shared" si="8"/>
        <v>19830</v>
      </c>
      <c r="Y13" s="44"/>
      <c r="Z13" s="44"/>
    </row>
    <row r="14" spans="1:26" ht="18" customHeight="1" x14ac:dyDescent="0.15">
      <c r="A14" s="57" t="s">
        <v>428</v>
      </c>
      <c r="B14" s="67" t="s">
        <v>6</v>
      </c>
      <c r="C14" s="68" t="s">
        <v>1</v>
      </c>
      <c r="D14" s="69">
        <v>1.5</v>
      </c>
      <c r="E14" s="70" t="s">
        <v>18</v>
      </c>
      <c r="F14" s="69">
        <v>4</v>
      </c>
      <c r="G14" s="70" t="s">
        <v>68</v>
      </c>
      <c r="H14" s="69">
        <v>0.5</v>
      </c>
      <c r="I14" s="84">
        <f t="shared" si="9"/>
        <v>5.5</v>
      </c>
      <c r="J14" s="73">
        <f>IF(D14=基本・単一!$F$4,基本・単一!$L$4,IF(D14=基本・単一!$F$5,基本・単一!$L$5,IF(D14=基本・単一!$F$6,基本・単一!$L$6,IF(D14=基本・単一!$F$7,基本・単一!$L$7,IF(D14=基本・単一!$F$8,基本・単一!$L$8,IF(D14=基本・単一!$F$9,基本・単一!$L$9,IF(D14=基本・単一!$F$10,基本・単一!$L$10)))))))</f>
        <v>587</v>
      </c>
      <c r="K14" s="269"/>
      <c r="L14" s="65">
        <f>'身体介護を伴う移動支援・複合（日中＆夜間早朝）'!$J$29</f>
        <v>665</v>
      </c>
      <c r="M14" s="269"/>
      <c r="N14" s="65">
        <f t="shared" si="10"/>
        <v>83</v>
      </c>
      <c r="O14" s="269"/>
      <c r="P14" s="73">
        <f t="shared" si="0"/>
        <v>1543</v>
      </c>
      <c r="Q14" s="74">
        <f t="shared" si="1"/>
        <v>17281</v>
      </c>
      <c r="R14" s="74">
        <f t="shared" si="2"/>
        <v>16911</v>
      </c>
      <c r="S14" s="74">
        <f t="shared" si="3"/>
        <v>16818</v>
      </c>
      <c r="T14" s="74">
        <f t="shared" si="4"/>
        <v>16540</v>
      </c>
      <c r="U14" s="74">
        <f t="shared" si="5"/>
        <v>16355</v>
      </c>
      <c r="V14" s="74">
        <f t="shared" si="6"/>
        <v>15985</v>
      </c>
      <c r="W14" s="74">
        <f t="shared" si="7"/>
        <v>15707</v>
      </c>
      <c r="X14" s="74">
        <f t="shared" si="8"/>
        <v>15430</v>
      </c>
      <c r="Y14" s="44"/>
      <c r="Z14" s="44"/>
    </row>
    <row r="15" spans="1:26" ht="18" customHeight="1" x14ac:dyDescent="0.15">
      <c r="A15" s="57" t="s">
        <v>429</v>
      </c>
      <c r="B15" s="67" t="s">
        <v>6</v>
      </c>
      <c r="C15" s="68" t="s">
        <v>1</v>
      </c>
      <c r="D15" s="69">
        <v>1.5</v>
      </c>
      <c r="E15" s="70" t="s">
        <v>18</v>
      </c>
      <c r="F15" s="69">
        <v>4</v>
      </c>
      <c r="G15" s="70" t="s">
        <v>68</v>
      </c>
      <c r="H15" s="69">
        <v>1</v>
      </c>
      <c r="I15" s="84">
        <f t="shared" si="9"/>
        <v>5.5</v>
      </c>
      <c r="J15" s="73">
        <f>IF(D15=基本・単一!$F$4,基本・単一!$L$4,IF(D15=基本・単一!$F$5,基本・単一!$L$5,IF(D15=基本・単一!$F$6,基本・単一!$L$6,IF(D15=基本・単一!$F$7,基本・単一!$L$7,IF(D15=基本・単一!$F$8,基本・単一!$L$8,IF(D15=基本・単一!$F$9,基本・単一!$L$9,IF(D15=基本・単一!$F$10,基本・単一!$L$10)))))))</f>
        <v>587</v>
      </c>
      <c r="K15" s="269"/>
      <c r="L15" s="65">
        <f>'身体介護を伴う移動支援・複合（日中＆夜間早朝）'!$J$29</f>
        <v>665</v>
      </c>
      <c r="M15" s="269"/>
      <c r="N15" s="65">
        <f t="shared" si="10"/>
        <v>166</v>
      </c>
      <c r="O15" s="269"/>
      <c r="P15" s="73">
        <f t="shared" si="0"/>
        <v>1667</v>
      </c>
      <c r="Q15" s="74">
        <f t="shared" si="1"/>
        <v>18670</v>
      </c>
      <c r="R15" s="74">
        <f t="shared" si="2"/>
        <v>18270</v>
      </c>
      <c r="S15" s="74">
        <f t="shared" si="3"/>
        <v>18170</v>
      </c>
      <c r="T15" s="74">
        <f t="shared" si="4"/>
        <v>17870</v>
      </c>
      <c r="U15" s="74">
        <f t="shared" si="5"/>
        <v>17670</v>
      </c>
      <c r="V15" s="74">
        <f t="shared" si="6"/>
        <v>17270</v>
      </c>
      <c r="W15" s="74">
        <f t="shared" si="7"/>
        <v>16970</v>
      </c>
      <c r="X15" s="74">
        <f t="shared" si="8"/>
        <v>16670</v>
      </c>
      <c r="Y15" s="44"/>
      <c r="Z15" s="44"/>
    </row>
    <row r="16" spans="1:26" ht="18" customHeight="1" x14ac:dyDescent="0.15">
      <c r="A16" s="57" t="s">
        <v>430</v>
      </c>
      <c r="B16" s="67" t="s">
        <v>6</v>
      </c>
      <c r="C16" s="68" t="s">
        <v>1</v>
      </c>
      <c r="D16" s="69">
        <v>1.5</v>
      </c>
      <c r="E16" s="70" t="s">
        <v>18</v>
      </c>
      <c r="F16" s="69">
        <v>4</v>
      </c>
      <c r="G16" s="70" t="s">
        <v>68</v>
      </c>
      <c r="H16" s="69">
        <v>1.5</v>
      </c>
      <c r="I16" s="84">
        <f t="shared" si="9"/>
        <v>5.5</v>
      </c>
      <c r="J16" s="73">
        <f>IF(D16=基本・単一!$F$4,基本・単一!$L$4,IF(D16=基本・単一!$F$5,基本・単一!$L$5,IF(D16=基本・単一!$F$6,基本・単一!$L$6,IF(D16=基本・単一!$F$7,基本・単一!$L$7,IF(D16=基本・単一!$F$8,基本・単一!$L$8,IF(D16=基本・単一!$F$9,基本・単一!$L$9,IF(D16=基本・単一!$F$10,基本・単一!$L$10)))))))</f>
        <v>587</v>
      </c>
      <c r="K16" s="269"/>
      <c r="L16" s="65">
        <f>'身体介護を伴う移動支援・複合（日中＆夜間早朝）'!$J$29</f>
        <v>665</v>
      </c>
      <c r="M16" s="269"/>
      <c r="N16" s="65">
        <f t="shared" si="10"/>
        <v>249</v>
      </c>
      <c r="O16" s="269"/>
      <c r="P16" s="73">
        <f t="shared" si="0"/>
        <v>1792</v>
      </c>
      <c r="Q16" s="74">
        <f t="shared" si="1"/>
        <v>20070</v>
      </c>
      <c r="R16" s="74">
        <f t="shared" si="2"/>
        <v>19640</v>
      </c>
      <c r="S16" s="74">
        <f t="shared" si="3"/>
        <v>19532</v>
      </c>
      <c r="T16" s="74">
        <f t="shared" si="4"/>
        <v>19210</v>
      </c>
      <c r="U16" s="74">
        <f t="shared" si="5"/>
        <v>18995</v>
      </c>
      <c r="V16" s="74">
        <f t="shared" si="6"/>
        <v>18565</v>
      </c>
      <c r="W16" s="74">
        <f t="shared" si="7"/>
        <v>18242</v>
      </c>
      <c r="X16" s="74">
        <f t="shared" si="8"/>
        <v>17920</v>
      </c>
      <c r="Y16" s="44"/>
      <c r="Z16" s="44"/>
    </row>
    <row r="17" spans="1:26" ht="18" customHeight="1" x14ac:dyDescent="0.15">
      <c r="A17" s="57" t="s">
        <v>431</v>
      </c>
      <c r="B17" s="67" t="s">
        <v>6</v>
      </c>
      <c r="C17" s="68" t="s">
        <v>1</v>
      </c>
      <c r="D17" s="69">
        <v>1.5</v>
      </c>
      <c r="E17" s="70" t="s">
        <v>18</v>
      </c>
      <c r="F17" s="69">
        <v>4</v>
      </c>
      <c r="G17" s="70" t="s">
        <v>68</v>
      </c>
      <c r="H17" s="69">
        <v>2</v>
      </c>
      <c r="I17" s="84">
        <f t="shared" si="9"/>
        <v>5.5</v>
      </c>
      <c r="J17" s="73">
        <f>IF(D17=基本・単一!$F$4,基本・単一!$L$4,IF(D17=基本・単一!$F$5,基本・単一!$L$5,IF(D17=基本・単一!$F$6,基本・単一!$L$6,IF(D17=基本・単一!$F$7,基本・単一!$L$7,IF(D17=基本・単一!$F$8,基本・単一!$L$8,IF(D17=基本・単一!$F$9,基本・単一!$L$9,IF(D17=基本・単一!$F$10,基本・単一!$L$10)))))))</f>
        <v>587</v>
      </c>
      <c r="K17" s="269"/>
      <c r="L17" s="65">
        <f>'身体介護を伴う移動支援・複合（日中＆夜間早朝）'!$J$29</f>
        <v>665</v>
      </c>
      <c r="M17" s="269"/>
      <c r="N17" s="65">
        <f t="shared" si="10"/>
        <v>332</v>
      </c>
      <c r="O17" s="269"/>
      <c r="P17" s="73">
        <f t="shared" si="0"/>
        <v>1916</v>
      </c>
      <c r="Q17" s="74">
        <f t="shared" si="1"/>
        <v>21459</v>
      </c>
      <c r="R17" s="74">
        <f t="shared" si="2"/>
        <v>20999</v>
      </c>
      <c r="S17" s="74">
        <f t="shared" si="3"/>
        <v>20884</v>
      </c>
      <c r="T17" s="74">
        <f t="shared" si="4"/>
        <v>20539</v>
      </c>
      <c r="U17" s="74">
        <f t="shared" si="5"/>
        <v>20309</v>
      </c>
      <c r="V17" s="74">
        <f t="shared" si="6"/>
        <v>19849</v>
      </c>
      <c r="W17" s="74">
        <f t="shared" si="7"/>
        <v>19504</v>
      </c>
      <c r="X17" s="74">
        <f t="shared" si="8"/>
        <v>19160</v>
      </c>
      <c r="Y17" s="44"/>
      <c r="Z17" s="44"/>
    </row>
    <row r="18" spans="1:26" ht="18" customHeight="1" x14ac:dyDescent="0.15">
      <c r="A18" s="57" t="s">
        <v>432</v>
      </c>
      <c r="B18" s="67" t="s">
        <v>6</v>
      </c>
      <c r="C18" s="68" t="s">
        <v>1</v>
      </c>
      <c r="D18" s="69">
        <v>1.5</v>
      </c>
      <c r="E18" s="70" t="s">
        <v>18</v>
      </c>
      <c r="F18" s="69">
        <v>4</v>
      </c>
      <c r="G18" s="70" t="s">
        <v>68</v>
      </c>
      <c r="H18" s="69">
        <v>2.5</v>
      </c>
      <c r="I18" s="84">
        <f t="shared" si="9"/>
        <v>5.5</v>
      </c>
      <c r="J18" s="73">
        <f>IF(D18=基本・単一!$F$4,基本・単一!$L$4,IF(D18=基本・単一!$F$5,基本・単一!$L$5,IF(D18=基本・単一!$F$6,基本・単一!$L$6,IF(D18=基本・単一!$F$7,基本・単一!$L$7,IF(D18=基本・単一!$F$8,基本・単一!$L$8,IF(D18=基本・単一!$F$9,基本・単一!$L$9,IF(D18=基本・単一!$F$10,基本・単一!$L$10)))))))</f>
        <v>587</v>
      </c>
      <c r="K18" s="269"/>
      <c r="L18" s="65">
        <f>'身体介護を伴う移動支援・複合（日中＆夜間早朝）'!$J$29</f>
        <v>665</v>
      </c>
      <c r="M18" s="269"/>
      <c r="N18" s="65">
        <f t="shared" si="10"/>
        <v>415</v>
      </c>
      <c r="O18" s="269"/>
      <c r="P18" s="73">
        <f t="shared" si="0"/>
        <v>2041</v>
      </c>
      <c r="Q18" s="74">
        <f t="shared" si="1"/>
        <v>22859</v>
      </c>
      <c r="R18" s="74">
        <f t="shared" si="2"/>
        <v>22369</v>
      </c>
      <c r="S18" s="74">
        <f t="shared" si="3"/>
        <v>22246</v>
      </c>
      <c r="T18" s="74">
        <f t="shared" si="4"/>
        <v>21879</v>
      </c>
      <c r="U18" s="74">
        <f t="shared" si="5"/>
        <v>21634</v>
      </c>
      <c r="V18" s="74">
        <f t="shared" si="6"/>
        <v>21144</v>
      </c>
      <c r="W18" s="74">
        <f t="shared" si="7"/>
        <v>20777</v>
      </c>
      <c r="X18" s="74">
        <f t="shared" si="8"/>
        <v>20410</v>
      </c>
      <c r="Y18" s="44"/>
      <c r="Z18" s="44"/>
    </row>
    <row r="19" spans="1:26" ht="18" customHeight="1" x14ac:dyDescent="0.15">
      <c r="A19" s="57" t="s">
        <v>434</v>
      </c>
      <c r="B19" s="67" t="s">
        <v>6</v>
      </c>
      <c r="C19" s="68" t="s">
        <v>1</v>
      </c>
      <c r="D19" s="69">
        <v>2</v>
      </c>
      <c r="E19" s="70" t="s">
        <v>18</v>
      </c>
      <c r="F19" s="69">
        <v>4</v>
      </c>
      <c r="G19" s="70" t="s">
        <v>68</v>
      </c>
      <c r="H19" s="69">
        <v>0.5</v>
      </c>
      <c r="I19" s="84">
        <f t="shared" si="9"/>
        <v>6</v>
      </c>
      <c r="J19" s="73">
        <f>IF(D19=基本・単一!$F$4,基本・単一!$L$4,IF(D19=基本・単一!$F$5,基本・単一!$L$5,IF(D19=基本・単一!$F$6,基本・単一!$L$6,IF(D19=基本・単一!$F$7,基本・単一!$L$7,IF(D19=基本・単一!$F$8,基本・単一!$L$8,IF(D19=基本・単一!$F$9,基本・単一!$L$9,IF(D19=基本・単一!$F$10,基本・単一!$L$10)))))))</f>
        <v>669</v>
      </c>
      <c r="K19" s="269"/>
      <c r="L19" s="65">
        <f>'身体介護を伴う移動支援・複合（日中＆夜間早朝）'!$J$38</f>
        <v>666</v>
      </c>
      <c r="M19" s="269"/>
      <c r="N19" s="65">
        <f>N14</f>
        <v>83</v>
      </c>
      <c r="O19" s="269"/>
      <c r="P19" s="73">
        <f t="shared" si="0"/>
        <v>1627</v>
      </c>
      <c r="Q19" s="74">
        <f t="shared" si="1"/>
        <v>18222</v>
      </c>
      <c r="R19" s="74">
        <f t="shared" si="2"/>
        <v>17831</v>
      </c>
      <c r="S19" s="74">
        <f t="shared" si="3"/>
        <v>17734</v>
      </c>
      <c r="T19" s="74">
        <f t="shared" si="4"/>
        <v>17441</v>
      </c>
      <c r="U19" s="74">
        <f t="shared" si="5"/>
        <v>17246</v>
      </c>
      <c r="V19" s="74">
        <f t="shared" si="6"/>
        <v>16855</v>
      </c>
      <c r="W19" s="74">
        <f t="shared" si="7"/>
        <v>16562</v>
      </c>
      <c r="X19" s="74">
        <f t="shared" si="8"/>
        <v>16270</v>
      </c>
      <c r="Y19" s="44"/>
      <c r="Z19" s="44"/>
    </row>
    <row r="20" spans="1:26" ht="18" customHeight="1" x14ac:dyDescent="0.15">
      <c r="A20" s="57" t="s">
        <v>435</v>
      </c>
      <c r="B20" s="67" t="s">
        <v>6</v>
      </c>
      <c r="C20" s="68" t="s">
        <v>1</v>
      </c>
      <c r="D20" s="69">
        <v>2</v>
      </c>
      <c r="E20" s="70" t="s">
        <v>18</v>
      </c>
      <c r="F20" s="69">
        <v>4</v>
      </c>
      <c r="G20" s="70" t="s">
        <v>68</v>
      </c>
      <c r="H20" s="69">
        <v>1</v>
      </c>
      <c r="I20" s="84">
        <f t="shared" si="9"/>
        <v>6</v>
      </c>
      <c r="J20" s="73">
        <f>IF(D20=基本・単一!$F$4,基本・単一!$L$4,IF(D20=基本・単一!$F$5,基本・単一!$L$5,IF(D20=基本・単一!$F$6,基本・単一!$L$6,IF(D20=基本・単一!$F$7,基本・単一!$L$7,IF(D20=基本・単一!$F$8,基本・単一!$L$8,IF(D20=基本・単一!$F$9,基本・単一!$L$9,IF(D20=基本・単一!$F$10,基本・単一!$L$10)))))))</f>
        <v>669</v>
      </c>
      <c r="K20" s="269"/>
      <c r="L20" s="65">
        <f>'身体介護を伴う移動支援・複合（日中＆夜間早朝）'!$J$38</f>
        <v>666</v>
      </c>
      <c r="M20" s="269"/>
      <c r="N20" s="65">
        <f t="shared" si="10"/>
        <v>166</v>
      </c>
      <c r="O20" s="269"/>
      <c r="P20" s="73">
        <f t="shared" si="0"/>
        <v>1751</v>
      </c>
      <c r="Q20" s="74">
        <f t="shared" si="1"/>
        <v>19611</v>
      </c>
      <c r="R20" s="74">
        <f t="shared" si="2"/>
        <v>19190</v>
      </c>
      <c r="S20" s="74">
        <f t="shared" si="3"/>
        <v>19085</v>
      </c>
      <c r="T20" s="74">
        <f t="shared" si="4"/>
        <v>18770</v>
      </c>
      <c r="U20" s="74">
        <f t="shared" si="5"/>
        <v>18560</v>
      </c>
      <c r="V20" s="74">
        <f t="shared" si="6"/>
        <v>18140</v>
      </c>
      <c r="W20" s="74">
        <f t="shared" si="7"/>
        <v>17825</v>
      </c>
      <c r="X20" s="74">
        <f t="shared" si="8"/>
        <v>17510</v>
      </c>
      <c r="Y20" s="44"/>
      <c r="Z20" s="44"/>
    </row>
    <row r="21" spans="1:26" ht="18" customHeight="1" x14ac:dyDescent="0.15">
      <c r="A21" s="57" t="s">
        <v>436</v>
      </c>
      <c r="B21" s="67" t="s">
        <v>6</v>
      </c>
      <c r="C21" s="68" t="s">
        <v>1</v>
      </c>
      <c r="D21" s="69">
        <v>2</v>
      </c>
      <c r="E21" s="70" t="s">
        <v>18</v>
      </c>
      <c r="F21" s="69">
        <v>4</v>
      </c>
      <c r="G21" s="70" t="s">
        <v>68</v>
      </c>
      <c r="H21" s="69">
        <v>1.5</v>
      </c>
      <c r="I21" s="84">
        <f t="shared" si="9"/>
        <v>6</v>
      </c>
      <c r="J21" s="73">
        <f>IF(D21=基本・単一!$F$4,基本・単一!$L$4,IF(D21=基本・単一!$F$5,基本・単一!$L$5,IF(D21=基本・単一!$F$6,基本・単一!$L$6,IF(D21=基本・単一!$F$7,基本・単一!$L$7,IF(D21=基本・単一!$F$8,基本・単一!$L$8,IF(D21=基本・単一!$F$9,基本・単一!$L$9,IF(D21=基本・単一!$F$10,基本・単一!$L$10)))))))</f>
        <v>669</v>
      </c>
      <c r="K21" s="269"/>
      <c r="L21" s="65">
        <f>'身体介護を伴う移動支援・複合（日中＆夜間早朝）'!$J$38</f>
        <v>666</v>
      </c>
      <c r="M21" s="269"/>
      <c r="N21" s="65">
        <f t="shared" si="10"/>
        <v>249</v>
      </c>
      <c r="O21" s="269"/>
      <c r="P21" s="73">
        <f t="shared" si="0"/>
        <v>1876</v>
      </c>
      <c r="Q21" s="74">
        <f t="shared" si="1"/>
        <v>21011</v>
      </c>
      <c r="R21" s="74">
        <f t="shared" si="2"/>
        <v>20560</v>
      </c>
      <c r="S21" s="74">
        <f t="shared" si="3"/>
        <v>20448</v>
      </c>
      <c r="T21" s="74">
        <f t="shared" si="4"/>
        <v>20110</v>
      </c>
      <c r="U21" s="74">
        <f t="shared" si="5"/>
        <v>19885</v>
      </c>
      <c r="V21" s="74">
        <f t="shared" si="6"/>
        <v>19435</v>
      </c>
      <c r="W21" s="74">
        <f t="shared" si="7"/>
        <v>19097</v>
      </c>
      <c r="X21" s="74">
        <f t="shared" si="8"/>
        <v>18760</v>
      </c>
      <c r="Y21" s="44"/>
      <c r="Z21" s="44"/>
    </row>
    <row r="22" spans="1:26" ht="18" customHeight="1" x14ac:dyDescent="0.15">
      <c r="A22" s="57" t="s">
        <v>437</v>
      </c>
      <c r="B22" s="67" t="s">
        <v>6</v>
      </c>
      <c r="C22" s="68" t="s">
        <v>1</v>
      </c>
      <c r="D22" s="69">
        <v>2</v>
      </c>
      <c r="E22" s="70" t="s">
        <v>18</v>
      </c>
      <c r="F22" s="69">
        <v>4</v>
      </c>
      <c r="G22" s="70" t="s">
        <v>68</v>
      </c>
      <c r="H22" s="69">
        <v>2</v>
      </c>
      <c r="I22" s="84">
        <f t="shared" si="9"/>
        <v>6</v>
      </c>
      <c r="J22" s="73">
        <f>IF(D22=基本・単一!$F$4,基本・単一!$L$4,IF(D22=基本・単一!$F$5,基本・単一!$L$5,IF(D22=基本・単一!$F$6,基本・単一!$L$6,IF(D22=基本・単一!$F$7,基本・単一!$L$7,IF(D22=基本・単一!$F$8,基本・単一!$L$8,IF(D22=基本・単一!$F$9,基本・単一!$L$9,IF(D22=基本・単一!$F$10,基本・単一!$L$10)))))))</f>
        <v>669</v>
      </c>
      <c r="K22" s="269"/>
      <c r="L22" s="65">
        <f>'身体介護を伴う移動支援・複合（日中＆夜間早朝）'!$J$38</f>
        <v>666</v>
      </c>
      <c r="M22" s="269"/>
      <c r="N22" s="65">
        <f t="shared" si="10"/>
        <v>332</v>
      </c>
      <c r="O22" s="269"/>
      <c r="P22" s="73">
        <f t="shared" si="0"/>
        <v>2000</v>
      </c>
      <c r="Q22" s="74">
        <f t="shared" si="1"/>
        <v>22400</v>
      </c>
      <c r="R22" s="74">
        <f t="shared" si="2"/>
        <v>21920</v>
      </c>
      <c r="S22" s="74">
        <f t="shared" si="3"/>
        <v>21800</v>
      </c>
      <c r="T22" s="74">
        <f t="shared" si="4"/>
        <v>21440</v>
      </c>
      <c r="U22" s="74">
        <f t="shared" si="5"/>
        <v>21200</v>
      </c>
      <c r="V22" s="74">
        <f t="shared" si="6"/>
        <v>20720</v>
      </c>
      <c r="W22" s="74">
        <f t="shared" si="7"/>
        <v>20360</v>
      </c>
      <c r="X22" s="74">
        <f t="shared" si="8"/>
        <v>20000</v>
      </c>
      <c r="Y22" s="44"/>
      <c r="Z22" s="44"/>
    </row>
    <row r="23" spans="1:26" ht="18" customHeight="1" x14ac:dyDescent="0.15">
      <c r="A23" s="57" t="s">
        <v>433</v>
      </c>
      <c r="B23" s="67" t="s">
        <v>6</v>
      </c>
      <c r="C23" s="68" t="s">
        <v>1</v>
      </c>
      <c r="D23" s="69">
        <v>2</v>
      </c>
      <c r="E23" s="70" t="s">
        <v>18</v>
      </c>
      <c r="F23" s="69">
        <v>4</v>
      </c>
      <c r="G23" s="70" t="s">
        <v>68</v>
      </c>
      <c r="H23" s="69">
        <v>2.5</v>
      </c>
      <c r="I23" s="84">
        <f t="shared" si="9"/>
        <v>6</v>
      </c>
      <c r="J23" s="73">
        <f>IF(D23=基本・単一!$F$4,基本・単一!$L$4,IF(D23=基本・単一!$F$5,基本・単一!$L$5,IF(D23=基本・単一!$F$6,基本・単一!$L$6,IF(D23=基本・単一!$F$7,基本・単一!$L$7,IF(D23=基本・単一!$F$8,基本・単一!$L$8,IF(D23=基本・単一!$F$9,基本・単一!$L$9,IF(D23=基本・単一!$F$10,基本・単一!$L$10)))))))</f>
        <v>669</v>
      </c>
      <c r="K23" s="269"/>
      <c r="L23" s="65">
        <f>'身体介護を伴う移動支援・複合（日中＆夜間早朝）'!$J$38</f>
        <v>666</v>
      </c>
      <c r="M23" s="269"/>
      <c r="N23" s="65">
        <f t="shared" si="10"/>
        <v>415</v>
      </c>
      <c r="O23" s="269"/>
      <c r="P23" s="73">
        <f t="shared" si="0"/>
        <v>2125</v>
      </c>
      <c r="Q23" s="74">
        <f t="shared" si="1"/>
        <v>23800</v>
      </c>
      <c r="R23" s="74">
        <f t="shared" si="2"/>
        <v>23290</v>
      </c>
      <c r="S23" s="74">
        <f t="shared" si="3"/>
        <v>23162</v>
      </c>
      <c r="T23" s="74">
        <f t="shared" si="4"/>
        <v>22780</v>
      </c>
      <c r="U23" s="74">
        <f t="shared" si="5"/>
        <v>22525</v>
      </c>
      <c r="V23" s="74">
        <f t="shared" si="6"/>
        <v>22015</v>
      </c>
      <c r="W23" s="74">
        <f t="shared" si="7"/>
        <v>21632</v>
      </c>
      <c r="X23" s="74">
        <f t="shared" si="8"/>
        <v>21250</v>
      </c>
      <c r="Y23" s="44"/>
      <c r="Z23" s="44"/>
    </row>
    <row r="24" spans="1:26" ht="18" customHeight="1" x14ac:dyDescent="0.15">
      <c r="A24" s="57" t="s">
        <v>438</v>
      </c>
      <c r="B24" s="67" t="s">
        <v>6</v>
      </c>
      <c r="C24" s="68" t="s">
        <v>1</v>
      </c>
      <c r="D24" s="69">
        <v>2.5</v>
      </c>
      <c r="E24" s="70" t="s">
        <v>18</v>
      </c>
      <c r="F24" s="69">
        <v>4</v>
      </c>
      <c r="G24" s="70" t="s">
        <v>68</v>
      </c>
      <c r="H24" s="69">
        <v>0.5</v>
      </c>
      <c r="I24" s="84">
        <f t="shared" si="9"/>
        <v>6.5</v>
      </c>
      <c r="J24" s="73">
        <f>IF(D24=基本・単一!$F$4,基本・単一!$L$4,IF(D24=基本・単一!$F$5,基本・単一!$L$5,IF(D24=基本・単一!$F$6,基本・単一!$L$6,IF(D24=基本・単一!$F$7,基本・単一!$L$7,IF(D24=基本・単一!$F$8,基本・単一!$L$8,IF(D24=基本・単一!$F$9,基本・単一!$L$9,IF(D24=基本・単一!$F$10,基本・単一!$L$10)))))))</f>
        <v>754</v>
      </c>
      <c r="K24" s="269"/>
      <c r="L24" s="65">
        <f>'身体介護を伴う移動支援・複合（日中＆夜間早朝）'!$J$47</f>
        <v>664</v>
      </c>
      <c r="M24" s="269"/>
      <c r="N24" s="65">
        <f t="shared" si="10"/>
        <v>83</v>
      </c>
      <c r="O24" s="269"/>
      <c r="P24" s="73">
        <f t="shared" si="0"/>
        <v>1709</v>
      </c>
      <c r="Q24" s="74">
        <f t="shared" si="1"/>
        <v>19140</v>
      </c>
      <c r="R24" s="74">
        <f t="shared" si="2"/>
        <v>18730</v>
      </c>
      <c r="S24" s="74">
        <f t="shared" si="3"/>
        <v>18628</v>
      </c>
      <c r="T24" s="74">
        <f t="shared" si="4"/>
        <v>18320</v>
      </c>
      <c r="U24" s="74">
        <f t="shared" si="5"/>
        <v>18115</v>
      </c>
      <c r="V24" s="74">
        <f t="shared" si="6"/>
        <v>17705</v>
      </c>
      <c r="W24" s="74">
        <f t="shared" si="7"/>
        <v>17397</v>
      </c>
      <c r="X24" s="74">
        <f t="shared" si="8"/>
        <v>17090</v>
      </c>
      <c r="Y24" s="44"/>
      <c r="Z24" s="44"/>
    </row>
    <row r="25" spans="1:26" ht="18" customHeight="1" x14ac:dyDescent="0.15">
      <c r="A25" s="57" t="s">
        <v>439</v>
      </c>
      <c r="B25" s="67" t="s">
        <v>6</v>
      </c>
      <c r="C25" s="68" t="s">
        <v>1</v>
      </c>
      <c r="D25" s="69">
        <v>2.5</v>
      </c>
      <c r="E25" s="70" t="s">
        <v>18</v>
      </c>
      <c r="F25" s="69">
        <v>4</v>
      </c>
      <c r="G25" s="70" t="s">
        <v>68</v>
      </c>
      <c r="H25" s="69">
        <v>1</v>
      </c>
      <c r="I25" s="84">
        <f t="shared" si="9"/>
        <v>6.5</v>
      </c>
      <c r="J25" s="73">
        <f>IF(D25=基本・単一!$F$4,基本・単一!$L$4,IF(D25=基本・単一!$F$5,基本・単一!$L$5,IF(D25=基本・単一!$F$6,基本・単一!$L$6,IF(D25=基本・単一!$F$7,基本・単一!$L$7,IF(D25=基本・単一!$F$8,基本・単一!$L$8,IF(D25=基本・単一!$F$9,基本・単一!$L$9,IF(D25=基本・単一!$F$10,基本・単一!$L$10)))))))</f>
        <v>754</v>
      </c>
      <c r="K25" s="269"/>
      <c r="L25" s="65">
        <f>'身体介護を伴う移動支援・複合（日中＆夜間早朝）'!$J$47</f>
        <v>664</v>
      </c>
      <c r="M25" s="269"/>
      <c r="N25" s="65">
        <f t="shared" si="10"/>
        <v>166</v>
      </c>
      <c r="O25" s="269"/>
      <c r="P25" s="73">
        <f t="shared" si="0"/>
        <v>1833</v>
      </c>
      <c r="Q25" s="74">
        <f t="shared" si="1"/>
        <v>20529</v>
      </c>
      <c r="R25" s="74">
        <f t="shared" si="2"/>
        <v>20089</v>
      </c>
      <c r="S25" s="74">
        <f t="shared" si="3"/>
        <v>19979</v>
      </c>
      <c r="T25" s="74">
        <f t="shared" si="4"/>
        <v>19649</v>
      </c>
      <c r="U25" s="74">
        <f t="shared" si="5"/>
        <v>19429</v>
      </c>
      <c r="V25" s="74">
        <f t="shared" si="6"/>
        <v>18989</v>
      </c>
      <c r="W25" s="74">
        <f t="shared" si="7"/>
        <v>18659</v>
      </c>
      <c r="X25" s="74">
        <f t="shared" si="8"/>
        <v>18330</v>
      </c>
      <c r="Y25" s="44"/>
      <c r="Z25" s="44"/>
    </row>
    <row r="26" spans="1:26" ht="18" customHeight="1" x14ac:dyDescent="0.15">
      <c r="A26" s="57" t="s">
        <v>440</v>
      </c>
      <c r="B26" s="67" t="s">
        <v>6</v>
      </c>
      <c r="C26" s="68" t="s">
        <v>1</v>
      </c>
      <c r="D26" s="69">
        <v>2.5</v>
      </c>
      <c r="E26" s="70" t="s">
        <v>18</v>
      </c>
      <c r="F26" s="69">
        <v>4</v>
      </c>
      <c r="G26" s="70" t="s">
        <v>68</v>
      </c>
      <c r="H26" s="69">
        <v>1.5</v>
      </c>
      <c r="I26" s="84">
        <f t="shared" si="9"/>
        <v>6.5</v>
      </c>
      <c r="J26" s="73">
        <f>IF(D26=基本・単一!$F$4,基本・単一!$L$4,IF(D26=基本・単一!$F$5,基本・単一!$L$5,IF(D26=基本・単一!$F$6,基本・単一!$L$6,IF(D26=基本・単一!$F$7,基本・単一!$L$7,IF(D26=基本・単一!$F$8,基本・単一!$L$8,IF(D26=基本・単一!$F$9,基本・単一!$L$9,IF(D26=基本・単一!$F$10,基本・単一!$L$10)))))))</f>
        <v>754</v>
      </c>
      <c r="K26" s="269"/>
      <c r="L26" s="65">
        <f>'身体介護を伴う移動支援・複合（日中＆夜間早朝）'!$J$47</f>
        <v>664</v>
      </c>
      <c r="M26" s="269"/>
      <c r="N26" s="65">
        <f t="shared" si="10"/>
        <v>249</v>
      </c>
      <c r="O26" s="269"/>
      <c r="P26" s="73">
        <f t="shared" si="0"/>
        <v>1958</v>
      </c>
      <c r="Q26" s="74">
        <f t="shared" si="1"/>
        <v>21929</v>
      </c>
      <c r="R26" s="74">
        <f t="shared" si="2"/>
        <v>21459</v>
      </c>
      <c r="S26" s="74">
        <f t="shared" si="3"/>
        <v>21342</v>
      </c>
      <c r="T26" s="74">
        <f t="shared" si="4"/>
        <v>20989</v>
      </c>
      <c r="U26" s="74">
        <f t="shared" si="5"/>
        <v>20754</v>
      </c>
      <c r="V26" s="74">
        <f t="shared" si="6"/>
        <v>20284</v>
      </c>
      <c r="W26" s="74">
        <f t="shared" si="7"/>
        <v>19932</v>
      </c>
      <c r="X26" s="74">
        <f t="shared" si="8"/>
        <v>19580</v>
      </c>
      <c r="Y26" s="44"/>
      <c r="Z26" s="44"/>
    </row>
    <row r="27" spans="1:26" ht="18" customHeight="1" x14ac:dyDescent="0.15">
      <c r="A27" s="57" t="s">
        <v>441</v>
      </c>
      <c r="B27" s="67" t="s">
        <v>6</v>
      </c>
      <c r="C27" s="68" t="s">
        <v>1</v>
      </c>
      <c r="D27" s="69">
        <v>2.5</v>
      </c>
      <c r="E27" s="70" t="s">
        <v>18</v>
      </c>
      <c r="F27" s="69">
        <v>4</v>
      </c>
      <c r="G27" s="70" t="s">
        <v>68</v>
      </c>
      <c r="H27" s="69">
        <v>2</v>
      </c>
      <c r="I27" s="84">
        <f t="shared" si="9"/>
        <v>6.5</v>
      </c>
      <c r="J27" s="73">
        <f>IF(D27=基本・単一!$F$4,基本・単一!$L$4,IF(D27=基本・単一!$F$5,基本・単一!$L$5,IF(D27=基本・単一!$F$6,基本・単一!$L$6,IF(D27=基本・単一!$F$7,基本・単一!$L$7,IF(D27=基本・単一!$F$8,基本・単一!$L$8,IF(D27=基本・単一!$F$9,基本・単一!$L$9,IF(D27=基本・単一!$F$10,基本・単一!$L$10)))))))</f>
        <v>754</v>
      </c>
      <c r="K27" s="269"/>
      <c r="L27" s="65">
        <f>'身体介護を伴う移動支援・複合（日中＆夜間早朝）'!$J$47</f>
        <v>664</v>
      </c>
      <c r="M27" s="269"/>
      <c r="N27" s="65">
        <f t="shared" si="10"/>
        <v>332</v>
      </c>
      <c r="O27" s="269"/>
      <c r="P27" s="73">
        <f t="shared" si="0"/>
        <v>2082</v>
      </c>
      <c r="Q27" s="74">
        <f t="shared" si="1"/>
        <v>23318</v>
      </c>
      <c r="R27" s="74">
        <f t="shared" si="2"/>
        <v>22818</v>
      </c>
      <c r="S27" s="74">
        <f t="shared" si="3"/>
        <v>22693</v>
      </c>
      <c r="T27" s="74">
        <f t="shared" si="4"/>
        <v>22319</v>
      </c>
      <c r="U27" s="74">
        <f t="shared" si="5"/>
        <v>22069</v>
      </c>
      <c r="V27" s="74">
        <f t="shared" si="6"/>
        <v>21569</v>
      </c>
      <c r="W27" s="74">
        <f t="shared" si="7"/>
        <v>21194</v>
      </c>
      <c r="X27" s="74">
        <f t="shared" si="8"/>
        <v>20820</v>
      </c>
      <c r="Y27" s="44"/>
      <c r="Z27" s="44"/>
    </row>
    <row r="28" spans="1:26" ht="18" customHeight="1" x14ac:dyDescent="0.15">
      <c r="A28" s="57" t="s">
        <v>442</v>
      </c>
      <c r="B28" s="67" t="s">
        <v>6</v>
      </c>
      <c r="C28" s="68" t="s">
        <v>1</v>
      </c>
      <c r="D28" s="69">
        <v>2.5</v>
      </c>
      <c r="E28" s="70" t="s">
        <v>18</v>
      </c>
      <c r="F28" s="69">
        <v>4</v>
      </c>
      <c r="G28" s="70" t="s">
        <v>68</v>
      </c>
      <c r="H28" s="69">
        <v>2.5</v>
      </c>
      <c r="I28" s="84">
        <f t="shared" si="9"/>
        <v>6.5</v>
      </c>
      <c r="J28" s="73">
        <f>IF(D28=基本・単一!$F$4,基本・単一!$L$4,IF(D28=基本・単一!$F$5,基本・単一!$L$5,IF(D28=基本・単一!$F$6,基本・単一!$L$6,IF(D28=基本・単一!$F$7,基本・単一!$L$7,IF(D28=基本・単一!$F$8,基本・単一!$L$8,IF(D28=基本・単一!$F$9,基本・単一!$L$9,IF(D28=基本・単一!$F$10,基本・単一!$L$10)))))))</f>
        <v>754</v>
      </c>
      <c r="K28" s="269"/>
      <c r="L28" s="65">
        <f>'身体介護を伴う移動支援・複合（日中＆夜間早朝）'!$J$47</f>
        <v>664</v>
      </c>
      <c r="M28" s="269"/>
      <c r="N28" s="65">
        <f t="shared" si="10"/>
        <v>415</v>
      </c>
      <c r="O28" s="269"/>
      <c r="P28" s="73">
        <f t="shared" si="0"/>
        <v>2207</v>
      </c>
      <c r="Q28" s="74">
        <f t="shared" si="1"/>
        <v>24718</v>
      </c>
      <c r="R28" s="74">
        <f t="shared" si="2"/>
        <v>24188</v>
      </c>
      <c r="S28" s="74">
        <f t="shared" si="3"/>
        <v>24056</v>
      </c>
      <c r="T28" s="74">
        <f t="shared" si="4"/>
        <v>23659</v>
      </c>
      <c r="U28" s="74">
        <f t="shared" si="5"/>
        <v>23394</v>
      </c>
      <c r="V28" s="74">
        <f t="shared" si="6"/>
        <v>22864</v>
      </c>
      <c r="W28" s="74">
        <f t="shared" si="7"/>
        <v>22467</v>
      </c>
      <c r="X28" s="74">
        <f t="shared" si="8"/>
        <v>22070</v>
      </c>
      <c r="Y28" s="44"/>
      <c r="Z28" s="44"/>
    </row>
    <row r="29" spans="1:26" ht="18" customHeight="1" x14ac:dyDescent="0.15">
      <c r="A29" s="57" t="s">
        <v>443</v>
      </c>
      <c r="B29" s="67" t="s">
        <v>6</v>
      </c>
      <c r="C29" s="68" t="s">
        <v>1</v>
      </c>
      <c r="D29" s="69">
        <v>3</v>
      </c>
      <c r="E29" s="70" t="s">
        <v>18</v>
      </c>
      <c r="F29" s="69">
        <v>4</v>
      </c>
      <c r="G29" s="70" t="s">
        <v>68</v>
      </c>
      <c r="H29" s="69">
        <v>0.5</v>
      </c>
      <c r="I29" s="84">
        <f t="shared" si="9"/>
        <v>7</v>
      </c>
      <c r="J29" s="73">
        <f>IF(D29=基本・単一!$F$4,基本・単一!$L$4,IF(D29=基本・単一!$F$5,基本・単一!$L$5,IF(D29=基本・単一!$F$6,基本・単一!$L$6,IF(D29=基本・単一!$F$7,基本・単一!$L$7,IF(D29=基本・単一!$F$8,基本・単一!$L$8,IF(D29=基本・単一!$F$9,基本・単一!$L$9,IF(D29=基本・単一!$F$10,基本・単一!$L$10)))))))</f>
        <v>837</v>
      </c>
      <c r="K29" s="269"/>
      <c r="L29" s="65">
        <f>'身体介護を伴う移動支援・複合（日中＆夜間早朝）'!$J$56</f>
        <v>664</v>
      </c>
      <c r="M29" s="269"/>
      <c r="N29" s="65">
        <f t="shared" si="10"/>
        <v>83</v>
      </c>
      <c r="O29" s="269"/>
      <c r="P29" s="73">
        <f t="shared" si="0"/>
        <v>1792</v>
      </c>
      <c r="Q29" s="74">
        <f t="shared" si="1"/>
        <v>20070</v>
      </c>
      <c r="R29" s="74">
        <f t="shared" si="2"/>
        <v>19640</v>
      </c>
      <c r="S29" s="74">
        <f t="shared" si="3"/>
        <v>19532</v>
      </c>
      <c r="T29" s="74">
        <f t="shared" si="4"/>
        <v>19210</v>
      </c>
      <c r="U29" s="74">
        <f t="shared" si="5"/>
        <v>18995</v>
      </c>
      <c r="V29" s="74">
        <f t="shared" si="6"/>
        <v>18565</v>
      </c>
      <c r="W29" s="74">
        <f t="shared" si="7"/>
        <v>18242</v>
      </c>
      <c r="X29" s="74">
        <f t="shared" si="8"/>
        <v>17920</v>
      </c>
      <c r="Y29" s="44"/>
      <c r="Z29" s="44"/>
    </row>
    <row r="30" spans="1:26" ht="18" customHeight="1" x14ac:dyDescent="0.15">
      <c r="A30" s="57" t="s">
        <v>444</v>
      </c>
      <c r="B30" s="67" t="s">
        <v>6</v>
      </c>
      <c r="C30" s="68" t="s">
        <v>1</v>
      </c>
      <c r="D30" s="69">
        <v>3</v>
      </c>
      <c r="E30" s="70" t="s">
        <v>18</v>
      </c>
      <c r="F30" s="69">
        <v>4</v>
      </c>
      <c r="G30" s="70" t="s">
        <v>68</v>
      </c>
      <c r="H30" s="69">
        <v>1</v>
      </c>
      <c r="I30" s="84">
        <f t="shared" si="9"/>
        <v>7</v>
      </c>
      <c r="J30" s="73">
        <f>IF(D30=基本・単一!$F$4,基本・単一!$L$4,IF(D30=基本・単一!$F$5,基本・単一!$L$5,IF(D30=基本・単一!$F$6,基本・単一!$L$6,IF(D30=基本・単一!$F$7,基本・単一!$L$7,IF(D30=基本・単一!$F$8,基本・単一!$L$8,IF(D30=基本・単一!$F$9,基本・単一!$L$9,IF(D30=基本・単一!$F$10,基本・単一!$L$10)))))))</f>
        <v>837</v>
      </c>
      <c r="K30" s="269"/>
      <c r="L30" s="65">
        <f>'身体介護を伴う移動支援・複合（日中＆夜間早朝）'!$J$56</f>
        <v>664</v>
      </c>
      <c r="M30" s="269"/>
      <c r="N30" s="65">
        <f t="shared" si="10"/>
        <v>166</v>
      </c>
      <c r="O30" s="269"/>
      <c r="P30" s="73">
        <f t="shared" si="0"/>
        <v>1916</v>
      </c>
      <c r="Q30" s="74">
        <f t="shared" si="1"/>
        <v>21459</v>
      </c>
      <c r="R30" s="74">
        <f t="shared" si="2"/>
        <v>20999</v>
      </c>
      <c r="S30" s="74">
        <f t="shared" si="3"/>
        <v>20884</v>
      </c>
      <c r="T30" s="74">
        <f t="shared" si="4"/>
        <v>20539</v>
      </c>
      <c r="U30" s="74">
        <f t="shared" si="5"/>
        <v>20309</v>
      </c>
      <c r="V30" s="74">
        <f t="shared" si="6"/>
        <v>19849</v>
      </c>
      <c r="W30" s="74">
        <f t="shared" si="7"/>
        <v>19504</v>
      </c>
      <c r="X30" s="74">
        <f t="shared" si="8"/>
        <v>19160</v>
      </c>
      <c r="Y30" s="44"/>
      <c r="Z30" s="44"/>
    </row>
    <row r="31" spans="1:26" ht="18" customHeight="1" x14ac:dyDescent="0.15">
      <c r="A31" s="57" t="s">
        <v>445</v>
      </c>
      <c r="B31" s="67" t="s">
        <v>6</v>
      </c>
      <c r="C31" s="68" t="s">
        <v>1</v>
      </c>
      <c r="D31" s="69">
        <v>3</v>
      </c>
      <c r="E31" s="70" t="s">
        <v>18</v>
      </c>
      <c r="F31" s="69">
        <v>4</v>
      </c>
      <c r="G31" s="70" t="s">
        <v>68</v>
      </c>
      <c r="H31" s="69">
        <v>1.5</v>
      </c>
      <c r="I31" s="84">
        <f t="shared" si="9"/>
        <v>7</v>
      </c>
      <c r="J31" s="73">
        <f>IF(D31=基本・単一!$F$4,基本・単一!$L$4,IF(D31=基本・単一!$F$5,基本・単一!$L$5,IF(D31=基本・単一!$F$6,基本・単一!$L$6,IF(D31=基本・単一!$F$7,基本・単一!$L$7,IF(D31=基本・単一!$F$8,基本・単一!$L$8,IF(D31=基本・単一!$F$9,基本・単一!$L$9,IF(D31=基本・単一!$F$10,基本・単一!$L$10)))))))</f>
        <v>837</v>
      </c>
      <c r="K31" s="269"/>
      <c r="L31" s="65">
        <f>'身体介護を伴う移動支援・複合（日中＆夜間早朝）'!$J$56</f>
        <v>664</v>
      </c>
      <c r="M31" s="269"/>
      <c r="N31" s="65">
        <f t="shared" si="10"/>
        <v>249</v>
      </c>
      <c r="O31" s="269"/>
      <c r="P31" s="73">
        <f t="shared" si="0"/>
        <v>2041</v>
      </c>
      <c r="Q31" s="74">
        <f t="shared" si="1"/>
        <v>22859</v>
      </c>
      <c r="R31" s="74">
        <f t="shared" si="2"/>
        <v>22369</v>
      </c>
      <c r="S31" s="74">
        <f t="shared" si="3"/>
        <v>22246</v>
      </c>
      <c r="T31" s="74">
        <f t="shared" si="4"/>
        <v>21879</v>
      </c>
      <c r="U31" s="74">
        <f t="shared" si="5"/>
        <v>21634</v>
      </c>
      <c r="V31" s="74">
        <f t="shared" si="6"/>
        <v>21144</v>
      </c>
      <c r="W31" s="74">
        <f t="shared" si="7"/>
        <v>20777</v>
      </c>
      <c r="X31" s="74">
        <f t="shared" si="8"/>
        <v>20410</v>
      </c>
      <c r="Y31" s="44"/>
      <c r="Z31" s="44"/>
    </row>
    <row r="32" spans="1:26" ht="18" customHeight="1" x14ac:dyDescent="0.15">
      <c r="A32" s="57" t="s">
        <v>446</v>
      </c>
      <c r="B32" s="67" t="s">
        <v>6</v>
      </c>
      <c r="C32" s="68" t="s">
        <v>1</v>
      </c>
      <c r="D32" s="69">
        <v>3</v>
      </c>
      <c r="E32" s="70" t="s">
        <v>18</v>
      </c>
      <c r="F32" s="69">
        <v>4</v>
      </c>
      <c r="G32" s="70" t="s">
        <v>68</v>
      </c>
      <c r="H32" s="69">
        <v>2</v>
      </c>
      <c r="I32" s="84">
        <f t="shared" si="9"/>
        <v>7</v>
      </c>
      <c r="J32" s="73">
        <f>IF(D32=基本・単一!$F$4,基本・単一!$L$4,IF(D32=基本・単一!$F$5,基本・単一!$L$5,IF(D32=基本・単一!$F$6,基本・単一!$L$6,IF(D32=基本・単一!$F$7,基本・単一!$L$7,IF(D32=基本・単一!$F$8,基本・単一!$L$8,IF(D32=基本・単一!$F$9,基本・単一!$L$9,IF(D32=基本・単一!$F$10,基本・単一!$L$10)))))))</f>
        <v>837</v>
      </c>
      <c r="K32" s="269"/>
      <c r="L32" s="65">
        <f>'身体介護を伴う移動支援・複合（日中＆夜間早朝）'!$J$56</f>
        <v>664</v>
      </c>
      <c r="M32" s="269"/>
      <c r="N32" s="65">
        <f t="shared" si="10"/>
        <v>332</v>
      </c>
      <c r="O32" s="269"/>
      <c r="P32" s="73">
        <f t="shared" si="0"/>
        <v>2165</v>
      </c>
      <c r="Q32" s="74">
        <f t="shared" si="1"/>
        <v>24248</v>
      </c>
      <c r="R32" s="74">
        <f t="shared" si="2"/>
        <v>23728</v>
      </c>
      <c r="S32" s="74">
        <f t="shared" si="3"/>
        <v>23598</v>
      </c>
      <c r="T32" s="74">
        <f t="shared" si="4"/>
        <v>23208</v>
      </c>
      <c r="U32" s="74">
        <f t="shared" si="5"/>
        <v>22949</v>
      </c>
      <c r="V32" s="74">
        <f t="shared" si="6"/>
        <v>22429</v>
      </c>
      <c r="W32" s="74">
        <f t="shared" si="7"/>
        <v>22039</v>
      </c>
      <c r="X32" s="74">
        <f t="shared" si="8"/>
        <v>21650</v>
      </c>
      <c r="Y32" s="44"/>
      <c r="Z32" s="44"/>
    </row>
    <row r="33" spans="1:26" ht="18" customHeight="1" x14ac:dyDescent="0.15">
      <c r="A33" s="57" t="s">
        <v>447</v>
      </c>
      <c r="B33" s="67" t="s">
        <v>6</v>
      </c>
      <c r="C33" s="68" t="s">
        <v>1</v>
      </c>
      <c r="D33" s="69">
        <v>3</v>
      </c>
      <c r="E33" s="70" t="s">
        <v>18</v>
      </c>
      <c r="F33" s="69">
        <v>4</v>
      </c>
      <c r="G33" s="70" t="s">
        <v>68</v>
      </c>
      <c r="H33" s="69">
        <v>2.5</v>
      </c>
      <c r="I33" s="84">
        <f t="shared" si="9"/>
        <v>7</v>
      </c>
      <c r="J33" s="73">
        <f>IF(D33=基本・単一!$F$4,基本・単一!$L$4,IF(D33=基本・単一!$F$5,基本・単一!$L$5,IF(D33=基本・単一!$F$6,基本・単一!$L$6,IF(D33=基本・単一!$F$7,基本・単一!$L$7,IF(D33=基本・単一!$F$8,基本・単一!$L$8,IF(D33=基本・単一!$F$9,基本・単一!$L$9,IF(D33=基本・単一!$F$10,基本・単一!$L$10)))))))</f>
        <v>837</v>
      </c>
      <c r="K33" s="269"/>
      <c r="L33" s="65">
        <f>'身体介護を伴う移動支援・複合（日中＆夜間早朝）'!$J$56</f>
        <v>664</v>
      </c>
      <c r="M33" s="269"/>
      <c r="N33" s="65">
        <f t="shared" si="10"/>
        <v>415</v>
      </c>
      <c r="O33" s="269"/>
      <c r="P33" s="73">
        <f t="shared" si="0"/>
        <v>2290</v>
      </c>
      <c r="Q33" s="74">
        <f t="shared" si="1"/>
        <v>25648</v>
      </c>
      <c r="R33" s="74">
        <f t="shared" si="2"/>
        <v>25098</v>
      </c>
      <c r="S33" s="74">
        <f t="shared" si="3"/>
        <v>24961</v>
      </c>
      <c r="T33" s="74">
        <f t="shared" si="4"/>
        <v>24548</v>
      </c>
      <c r="U33" s="74">
        <f t="shared" si="5"/>
        <v>24274</v>
      </c>
      <c r="V33" s="74">
        <f t="shared" si="6"/>
        <v>23724</v>
      </c>
      <c r="W33" s="74">
        <f t="shared" si="7"/>
        <v>23312</v>
      </c>
      <c r="X33" s="74">
        <f t="shared" si="8"/>
        <v>22900</v>
      </c>
      <c r="Y33" s="44"/>
      <c r="Z33" s="44"/>
    </row>
    <row r="34" spans="1:26" ht="18" customHeight="1" x14ac:dyDescent="0.15">
      <c r="A34" s="57" t="s">
        <v>448</v>
      </c>
      <c r="B34" s="67" t="s">
        <v>6</v>
      </c>
      <c r="C34" s="68" t="s">
        <v>1</v>
      </c>
      <c r="D34" s="69">
        <v>3.5</v>
      </c>
      <c r="E34" s="70" t="s">
        <v>18</v>
      </c>
      <c r="F34" s="69">
        <v>4</v>
      </c>
      <c r="G34" s="70" t="s">
        <v>68</v>
      </c>
      <c r="H34" s="69">
        <v>0.5</v>
      </c>
      <c r="I34" s="84">
        <f t="shared" si="9"/>
        <v>7.5</v>
      </c>
      <c r="J34" s="73">
        <f>IF(D34=基本・単一!$F$4,基本・単一!$L$4,IF(D34=基本・単一!$F$5,基本・単一!$L$5,IF(D34=基本・単一!$F$6,基本・単一!$L$6,IF(D34=基本・単一!$F$7,基本・単一!$L$7,IF(D34=基本・単一!$F$8,基本・単一!$L$8,IF(D34=基本・単一!$F$9,基本・単一!$L$9,IF(D34=基本・単一!$F$10,基本・単一!$L$10)))))))</f>
        <v>921</v>
      </c>
      <c r="K34" s="269"/>
      <c r="L34" s="65">
        <f>'身体介護を伴う移動支援・複合（日中＆夜間早朝）'!$J$56</f>
        <v>664</v>
      </c>
      <c r="M34" s="269"/>
      <c r="N34" s="65">
        <f t="shared" si="10"/>
        <v>83</v>
      </c>
      <c r="O34" s="269"/>
      <c r="P34" s="73">
        <f t="shared" si="0"/>
        <v>1876</v>
      </c>
      <c r="Q34" s="74">
        <f t="shared" si="1"/>
        <v>21011</v>
      </c>
      <c r="R34" s="74">
        <f t="shared" si="2"/>
        <v>20560</v>
      </c>
      <c r="S34" s="74">
        <f t="shared" si="3"/>
        <v>20448</v>
      </c>
      <c r="T34" s="74">
        <f t="shared" si="4"/>
        <v>20110</v>
      </c>
      <c r="U34" s="74">
        <f t="shared" si="5"/>
        <v>19885</v>
      </c>
      <c r="V34" s="74">
        <f t="shared" si="6"/>
        <v>19435</v>
      </c>
      <c r="W34" s="74">
        <f t="shared" si="7"/>
        <v>19097</v>
      </c>
      <c r="X34" s="74">
        <f t="shared" si="8"/>
        <v>18760</v>
      </c>
      <c r="Y34" s="44"/>
      <c r="Z34" s="44"/>
    </row>
    <row r="35" spans="1:26" ht="18" customHeight="1" x14ac:dyDescent="0.15">
      <c r="A35" s="57" t="s">
        <v>449</v>
      </c>
      <c r="B35" s="67" t="s">
        <v>6</v>
      </c>
      <c r="C35" s="68" t="s">
        <v>1</v>
      </c>
      <c r="D35" s="69">
        <v>3.5</v>
      </c>
      <c r="E35" s="70" t="s">
        <v>18</v>
      </c>
      <c r="F35" s="69">
        <v>4</v>
      </c>
      <c r="G35" s="70" t="s">
        <v>68</v>
      </c>
      <c r="H35" s="69">
        <v>1</v>
      </c>
      <c r="I35" s="84">
        <f t="shared" si="9"/>
        <v>7.5</v>
      </c>
      <c r="J35" s="73">
        <f>IF(D35=基本・単一!$F$4,基本・単一!$L$4,IF(D35=基本・単一!$F$5,基本・単一!$L$5,IF(D35=基本・単一!$F$6,基本・単一!$L$6,IF(D35=基本・単一!$F$7,基本・単一!$L$7,IF(D35=基本・単一!$F$8,基本・単一!$L$8,IF(D35=基本・単一!$F$9,基本・単一!$L$9,IF(D35=基本・単一!$F$10,基本・単一!$L$10)))))))</f>
        <v>921</v>
      </c>
      <c r="K35" s="269"/>
      <c r="L35" s="65">
        <f>'身体介護を伴う移動支援・複合（日中＆夜間早朝）'!$J$56</f>
        <v>664</v>
      </c>
      <c r="M35" s="269"/>
      <c r="N35" s="65">
        <f t="shared" si="10"/>
        <v>166</v>
      </c>
      <c r="O35" s="269"/>
      <c r="P35" s="73">
        <f t="shared" si="0"/>
        <v>2000</v>
      </c>
      <c r="Q35" s="74">
        <f t="shared" si="1"/>
        <v>22400</v>
      </c>
      <c r="R35" s="74">
        <f t="shared" si="2"/>
        <v>21920</v>
      </c>
      <c r="S35" s="74">
        <f t="shared" si="3"/>
        <v>21800</v>
      </c>
      <c r="T35" s="74">
        <f t="shared" si="4"/>
        <v>21440</v>
      </c>
      <c r="U35" s="74">
        <f t="shared" si="5"/>
        <v>21200</v>
      </c>
      <c r="V35" s="74">
        <f t="shared" si="6"/>
        <v>20720</v>
      </c>
      <c r="W35" s="74">
        <f t="shared" si="7"/>
        <v>20360</v>
      </c>
      <c r="X35" s="74">
        <f t="shared" si="8"/>
        <v>20000</v>
      </c>
      <c r="Y35" s="44"/>
      <c r="Z35" s="44"/>
    </row>
    <row r="36" spans="1:26" ht="18" customHeight="1" x14ac:dyDescent="0.15">
      <c r="A36" s="57" t="s">
        <v>450</v>
      </c>
      <c r="B36" s="67" t="s">
        <v>6</v>
      </c>
      <c r="C36" s="68" t="s">
        <v>1</v>
      </c>
      <c r="D36" s="69">
        <v>3.5</v>
      </c>
      <c r="E36" s="70" t="s">
        <v>18</v>
      </c>
      <c r="F36" s="69">
        <v>4</v>
      </c>
      <c r="G36" s="70" t="s">
        <v>68</v>
      </c>
      <c r="H36" s="69">
        <v>1.5</v>
      </c>
      <c r="I36" s="84">
        <f t="shared" si="9"/>
        <v>7.5</v>
      </c>
      <c r="J36" s="73">
        <f>IF(D36=基本・単一!$F$4,基本・単一!$L$4,IF(D36=基本・単一!$F$5,基本・単一!$L$5,IF(D36=基本・単一!$F$6,基本・単一!$L$6,IF(D36=基本・単一!$F$7,基本・単一!$L$7,IF(D36=基本・単一!$F$8,基本・単一!$L$8,IF(D36=基本・単一!$F$9,基本・単一!$L$9,IF(D36=基本・単一!$F$10,基本・単一!$L$10)))))))</f>
        <v>921</v>
      </c>
      <c r="K36" s="269"/>
      <c r="L36" s="65">
        <f>'身体介護を伴う移動支援・複合（日中＆夜間早朝）'!$J$56</f>
        <v>664</v>
      </c>
      <c r="M36" s="269"/>
      <c r="N36" s="65">
        <f t="shared" si="10"/>
        <v>249</v>
      </c>
      <c r="O36" s="269"/>
      <c r="P36" s="73">
        <f t="shared" ref="P36:P67" si="11">ROUND(J36*(1+$K$4),0)+ROUND(L36*(1+$M$4),0)+ROUND(N36*(1+$O$4),0)</f>
        <v>2125</v>
      </c>
      <c r="Q36" s="74">
        <f t="shared" si="1"/>
        <v>23800</v>
      </c>
      <c r="R36" s="74">
        <f t="shared" ref="R36:R67" si="12">ROUNDDOWN($P36*R$3,0)</f>
        <v>23290</v>
      </c>
      <c r="S36" s="74">
        <f t="shared" ref="S36:S67" si="13">ROUNDDOWN($P36*S$3,0)</f>
        <v>23162</v>
      </c>
      <c r="T36" s="74">
        <f t="shared" ref="T36:T67" si="14">ROUNDDOWN($P36*T$3,0)</f>
        <v>22780</v>
      </c>
      <c r="U36" s="74">
        <f t="shared" ref="U36:U67" si="15">ROUNDDOWN($P36*U$3,0)</f>
        <v>22525</v>
      </c>
      <c r="V36" s="74">
        <f t="shared" ref="V36:V67" si="16">ROUNDDOWN($P36*V$3,0)</f>
        <v>22015</v>
      </c>
      <c r="W36" s="74">
        <f t="shared" ref="W36:W67" si="17">ROUNDDOWN($P36*W$3,0)</f>
        <v>21632</v>
      </c>
      <c r="X36" s="74">
        <f t="shared" ref="X36:X67" si="18">ROUNDDOWN($P36*X$3,0)</f>
        <v>21250</v>
      </c>
      <c r="Y36" s="44"/>
      <c r="Z36" s="44"/>
    </row>
    <row r="37" spans="1:26" ht="18" customHeight="1" x14ac:dyDescent="0.15">
      <c r="A37" s="57" t="s">
        <v>451</v>
      </c>
      <c r="B37" s="67" t="s">
        <v>6</v>
      </c>
      <c r="C37" s="68" t="s">
        <v>1</v>
      </c>
      <c r="D37" s="69">
        <v>3.5</v>
      </c>
      <c r="E37" s="70" t="s">
        <v>18</v>
      </c>
      <c r="F37" s="69">
        <v>4</v>
      </c>
      <c r="G37" s="70" t="s">
        <v>68</v>
      </c>
      <c r="H37" s="69">
        <v>2</v>
      </c>
      <c r="I37" s="84">
        <f t="shared" si="9"/>
        <v>7.5</v>
      </c>
      <c r="J37" s="73">
        <f>IF(D37=基本・単一!$F$4,基本・単一!$L$4,IF(D37=基本・単一!$F$5,基本・単一!$L$5,IF(D37=基本・単一!$F$6,基本・単一!$L$6,IF(D37=基本・単一!$F$7,基本・単一!$L$7,IF(D37=基本・単一!$F$8,基本・単一!$L$8,IF(D37=基本・単一!$F$9,基本・単一!$L$9,IF(D37=基本・単一!$F$10,基本・単一!$L$10)))))))</f>
        <v>921</v>
      </c>
      <c r="K37" s="269"/>
      <c r="L37" s="65">
        <f>'身体介護を伴う移動支援・複合（日中＆夜間早朝）'!$J$56</f>
        <v>664</v>
      </c>
      <c r="M37" s="269"/>
      <c r="N37" s="65">
        <f t="shared" si="10"/>
        <v>332</v>
      </c>
      <c r="O37" s="269"/>
      <c r="P37" s="73">
        <f t="shared" si="11"/>
        <v>2249</v>
      </c>
      <c r="Q37" s="74">
        <f t="shared" si="1"/>
        <v>25188</v>
      </c>
      <c r="R37" s="74">
        <f t="shared" si="12"/>
        <v>24649</v>
      </c>
      <c r="S37" s="74">
        <f t="shared" si="13"/>
        <v>24514</v>
      </c>
      <c r="T37" s="74">
        <f t="shared" si="14"/>
        <v>24109</v>
      </c>
      <c r="U37" s="74">
        <f t="shared" si="15"/>
        <v>23839</v>
      </c>
      <c r="V37" s="74">
        <f t="shared" si="16"/>
        <v>23299</v>
      </c>
      <c r="W37" s="74">
        <f t="shared" si="17"/>
        <v>22894</v>
      </c>
      <c r="X37" s="74">
        <f t="shared" si="18"/>
        <v>22490</v>
      </c>
      <c r="Y37" s="44"/>
      <c r="Z37" s="44"/>
    </row>
    <row r="38" spans="1:26" ht="18" customHeight="1" x14ac:dyDescent="0.15">
      <c r="A38" s="57" t="s">
        <v>452</v>
      </c>
      <c r="B38" s="67" t="s">
        <v>6</v>
      </c>
      <c r="C38" s="68" t="s">
        <v>1</v>
      </c>
      <c r="D38" s="69">
        <v>3.5</v>
      </c>
      <c r="E38" s="70" t="s">
        <v>18</v>
      </c>
      <c r="F38" s="69">
        <v>4</v>
      </c>
      <c r="G38" s="70" t="s">
        <v>68</v>
      </c>
      <c r="H38" s="69">
        <v>2.5</v>
      </c>
      <c r="I38" s="84">
        <f t="shared" si="9"/>
        <v>7.5</v>
      </c>
      <c r="J38" s="73">
        <f>IF(D38=基本・単一!$F$4,基本・単一!$L$4,IF(D38=基本・単一!$F$5,基本・単一!$L$5,IF(D38=基本・単一!$F$6,基本・単一!$L$6,IF(D38=基本・単一!$F$7,基本・単一!$L$7,IF(D38=基本・単一!$F$8,基本・単一!$L$8,IF(D38=基本・単一!$F$9,基本・単一!$L$9,IF(D38=基本・単一!$F$10,基本・単一!$L$10)))))))</f>
        <v>921</v>
      </c>
      <c r="K38" s="269"/>
      <c r="L38" s="65">
        <f>'身体介護を伴う移動支援・複合（日中＆夜間早朝）'!$J$56</f>
        <v>664</v>
      </c>
      <c r="M38" s="269"/>
      <c r="N38" s="65">
        <f t="shared" si="10"/>
        <v>415</v>
      </c>
      <c r="O38" s="269"/>
      <c r="P38" s="73">
        <f t="shared" si="11"/>
        <v>2374</v>
      </c>
      <c r="Q38" s="74">
        <f t="shared" si="1"/>
        <v>26588</v>
      </c>
      <c r="R38" s="74">
        <f t="shared" si="12"/>
        <v>26019</v>
      </c>
      <c r="S38" s="74">
        <f t="shared" si="13"/>
        <v>25876</v>
      </c>
      <c r="T38" s="74">
        <f t="shared" si="14"/>
        <v>25449</v>
      </c>
      <c r="U38" s="74">
        <f t="shared" si="15"/>
        <v>25164</v>
      </c>
      <c r="V38" s="74">
        <f t="shared" si="16"/>
        <v>24594</v>
      </c>
      <c r="W38" s="74">
        <f t="shared" si="17"/>
        <v>24167</v>
      </c>
      <c r="X38" s="74">
        <f t="shared" si="18"/>
        <v>23740</v>
      </c>
      <c r="Y38" s="44"/>
      <c r="Z38" s="44"/>
    </row>
    <row r="39" spans="1:26" ht="18" customHeight="1" x14ac:dyDescent="0.15">
      <c r="A39" s="57" t="s">
        <v>453</v>
      </c>
      <c r="B39" s="67" t="s">
        <v>6</v>
      </c>
      <c r="C39" s="68" t="s">
        <v>1</v>
      </c>
      <c r="D39" s="69">
        <v>4</v>
      </c>
      <c r="E39" s="70" t="s">
        <v>18</v>
      </c>
      <c r="F39" s="69">
        <v>4</v>
      </c>
      <c r="G39" s="70" t="s">
        <v>68</v>
      </c>
      <c r="H39" s="69">
        <v>0.5</v>
      </c>
      <c r="I39" s="84">
        <f t="shared" si="9"/>
        <v>8</v>
      </c>
      <c r="J39" s="73">
        <f>基本・単一!$L$11</f>
        <v>1004</v>
      </c>
      <c r="K39" s="269"/>
      <c r="L39" s="65">
        <f>'身体介護を伴う移動支援・複合（日中＆夜間早朝）'!$J$56</f>
        <v>664</v>
      </c>
      <c r="M39" s="269"/>
      <c r="N39" s="65">
        <f t="shared" si="10"/>
        <v>83</v>
      </c>
      <c r="O39" s="269"/>
      <c r="P39" s="73">
        <f t="shared" si="11"/>
        <v>1959</v>
      </c>
      <c r="Q39" s="74">
        <f t="shared" si="1"/>
        <v>21940</v>
      </c>
      <c r="R39" s="74">
        <f t="shared" si="12"/>
        <v>21470</v>
      </c>
      <c r="S39" s="74">
        <f t="shared" si="13"/>
        <v>21353</v>
      </c>
      <c r="T39" s="74">
        <f t="shared" si="14"/>
        <v>21000</v>
      </c>
      <c r="U39" s="74">
        <f t="shared" si="15"/>
        <v>20765</v>
      </c>
      <c r="V39" s="74">
        <f t="shared" si="16"/>
        <v>20295</v>
      </c>
      <c r="W39" s="74">
        <f t="shared" si="17"/>
        <v>19942</v>
      </c>
      <c r="X39" s="74">
        <f t="shared" si="18"/>
        <v>19590</v>
      </c>
      <c r="Y39" s="44"/>
      <c r="Z39" s="44"/>
    </row>
    <row r="40" spans="1:26" ht="18" customHeight="1" x14ac:dyDescent="0.15">
      <c r="A40" s="57" t="s">
        <v>454</v>
      </c>
      <c r="B40" s="67" t="s">
        <v>6</v>
      </c>
      <c r="C40" s="68" t="s">
        <v>1</v>
      </c>
      <c r="D40" s="69">
        <v>4</v>
      </c>
      <c r="E40" s="70" t="s">
        <v>18</v>
      </c>
      <c r="F40" s="69">
        <v>4</v>
      </c>
      <c r="G40" s="70" t="s">
        <v>68</v>
      </c>
      <c r="H40" s="69">
        <v>1</v>
      </c>
      <c r="I40" s="84">
        <f t="shared" si="9"/>
        <v>8</v>
      </c>
      <c r="J40" s="73">
        <f>基本・単一!$L$11</f>
        <v>1004</v>
      </c>
      <c r="K40" s="269"/>
      <c r="L40" s="65">
        <f>'身体介護を伴う移動支援・複合（日中＆夜間早朝）'!$J$56</f>
        <v>664</v>
      </c>
      <c r="M40" s="269"/>
      <c r="N40" s="65">
        <f t="shared" si="10"/>
        <v>166</v>
      </c>
      <c r="O40" s="269"/>
      <c r="P40" s="73">
        <f t="shared" si="11"/>
        <v>2083</v>
      </c>
      <c r="Q40" s="74">
        <f t="shared" si="1"/>
        <v>23329</v>
      </c>
      <c r="R40" s="74">
        <f t="shared" si="12"/>
        <v>22829</v>
      </c>
      <c r="S40" s="74">
        <f t="shared" si="13"/>
        <v>22704</v>
      </c>
      <c r="T40" s="74">
        <f t="shared" si="14"/>
        <v>22329</v>
      </c>
      <c r="U40" s="74">
        <f t="shared" si="15"/>
        <v>22079</v>
      </c>
      <c r="V40" s="74">
        <f t="shared" si="16"/>
        <v>21579</v>
      </c>
      <c r="W40" s="74">
        <f t="shared" si="17"/>
        <v>21204</v>
      </c>
      <c r="X40" s="74">
        <f t="shared" si="18"/>
        <v>20830</v>
      </c>
      <c r="Y40" s="44"/>
      <c r="Z40" s="44"/>
    </row>
    <row r="41" spans="1:26" ht="18" customHeight="1" x14ac:dyDescent="0.15">
      <c r="A41" s="57" t="s">
        <v>457</v>
      </c>
      <c r="B41" s="67" t="s">
        <v>6</v>
      </c>
      <c r="C41" s="68" t="s">
        <v>1</v>
      </c>
      <c r="D41" s="69">
        <v>4</v>
      </c>
      <c r="E41" s="70" t="s">
        <v>18</v>
      </c>
      <c r="F41" s="69">
        <v>4</v>
      </c>
      <c r="G41" s="70" t="s">
        <v>68</v>
      </c>
      <c r="H41" s="69">
        <v>1.5</v>
      </c>
      <c r="I41" s="84">
        <f t="shared" si="9"/>
        <v>8</v>
      </c>
      <c r="J41" s="73">
        <f>基本・単一!$L$11</f>
        <v>1004</v>
      </c>
      <c r="K41" s="269"/>
      <c r="L41" s="65">
        <f>'身体介護を伴う移動支援・複合（日中＆夜間早朝）'!$J$56</f>
        <v>664</v>
      </c>
      <c r="M41" s="269"/>
      <c r="N41" s="65">
        <f t="shared" si="10"/>
        <v>249</v>
      </c>
      <c r="O41" s="269"/>
      <c r="P41" s="73">
        <f t="shared" si="11"/>
        <v>2208</v>
      </c>
      <c r="Q41" s="74">
        <f t="shared" si="1"/>
        <v>24729</v>
      </c>
      <c r="R41" s="74">
        <f t="shared" si="12"/>
        <v>24199</v>
      </c>
      <c r="S41" s="74">
        <f t="shared" si="13"/>
        <v>24067</v>
      </c>
      <c r="T41" s="74">
        <f t="shared" si="14"/>
        <v>23669</v>
      </c>
      <c r="U41" s="74">
        <f t="shared" si="15"/>
        <v>23404</v>
      </c>
      <c r="V41" s="74">
        <f t="shared" si="16"/>
        <v>22874</v>
      </c>
      <c r="W41" s="74">
        <f t="shared" si="17"/>
        <v>22477</v>
      </c>
      <c r="X41" s="74">
        <f t="shared" si="18"/>
        <v>22080</v>
      </c>
      <c r="Y41" s="44"/>
      <c r="Z41" s="44"/>
    </row>
    <row r="42" spans="1:26" ht="18" customHeight="1" x14ac:dyDescent="0.15">
      <c r="A42" s="57" t="s">
        <v>455</v>
      </c>
      <c r="B42" s="67" t="s">
        <v>6</v>
      </c>
      <c r="C42" s="68" t="s">
        <v>1</v>
      </c>
      <c r="D42" s="69">
        <v>4</v>
      </c>
      <c r="E42" s="70" t="s">
        <v>18</v>
      </c>
      <c r="F42" s="69">
        <v>4</v>
      </c>
      <c r="G42" s="70" t="s">
        <v>68</v>
      </c>
      <c r="H42" s="69">
        <v>2</v>
      </c>
      <c r="I42" s="84">
        <f t="shared" si="9"/>
        <v>8</v>
      </c>
      <c r="J42" s="73">
        <f>基本・単一!$L$11</f>
        <v>1004</v>
      </c>
      <c r="K42" s="269"/>
      <c r="L42" s="65">
        <f>'身体介護を伴う移動支援・複合（日中＆夜間早朝）'!$J$56</f>
        <v>664</v>
      </c>
      <c r="M42" s="269"/>
      <c r="N42" s="65">
        <f t="shared" si="10"/>
        <v>332</v>
      </c>
      <c r="O42" s="269"/>
      <c r="P42" s="73">
        <f t="shared" si="11"/>
        <v>2332</v>
      </c>
      <c r="Q42" s="74">
        <f t="shared" si="1"/>
        <v>26118</v>
      </c>
      <c r="R42" s="74">
        <f t="shared" si="12"/>
        <v>25558</v>
      </c>
      <c r="S42" s="74">
        <f t="shared" si="13"/>
        <v>25418</v>
      </c>
      <c r="T42" s="74">
        <f t="shared" si="14"/>
        <v>24999</v>
      </c>
      <c r="U42" s="74">
        <f t="shared" si="15"/>
        <v>24719</v>
      </c>
      <c r="V42" s="74">
        <f t="shared" si="16"/>
        <v>24159</v>
      </c>
      <c r="W42" s="74">
        <f t="shared" si="17"/>
        <v>23739</v>
      </c>
      <c r="X42" s="74">
        <f t="shared" si="18"/>
        <v>23320</v>
      </c>
      <c r="Y42" s="44"/>
      <c r="Z42" s="44"/>
    </row>
    <row r="43" spans="1:26" ht="18" customHeight="1" x14ac:dyDescent="0.15">
      <c r="A43" s="57" t="s">
        <v>456</v>
      </c>
      <c r="B43" s="67" t="s">
        <v>6</v>
      </c>
      <c r="C43" s="68" t="s">
        <v>1</v>
      </c>
      <c r="D43" s="69">
        <v>4</v>
      </c>
      <c r="E43" s="70" t="s">
        <v>18</v>
      </c>
      <c r="F43" s="69">
        <v>4</v>
      </c>
      <c r="G43" s="70" t="s">
        <v>68</v>
      </c>
      <c r="H43" s="69">
        <v>2.5</v>
      </c>
      <c r="I43" s="84">
        <f t="shared" si="9"/>
        <v>8</v>
      </c>
      <c r="J43" s="73">
        <f>基本・単一!$L$11</f>
        <v>1004</v>
      </c>
      <c r="K43" s="269"/>
      <c r="L43" s="65">
        <f>'身体介護を伴う移動支援・複合（日中＆夜間早朝）'!$J$56</f>
        <v>664</v>
      </c>
      <c r="M43" s="269"/>
      <c r="N43" s="65">
        <f t="shared" si="10"/>
        <v>415</v>
      </c>
      <c r="O43" s="269"/>
      <c r="P43" s="73">
        <f t="shared" si="11"/>
        <v>2457</v>
      </c>
      <c r="Q43" s="74">
        <f t="shared" si="1"/>
        <v>27518</v>
      </c>
      <c r="R43" s="74">
        <f t="shared" si="12"/>
        <v>26928</v>
      </c>
      <c r="S43" s="74">
        <f t="shared" si="13"/>
        <v>26781</v>
      </c>
      <c r="T43" s="74">
        <f t="shared" si="14"/>
        <v>26339</v>
      </c>
      <c r="U43" s="74">
        <f t="shared" si="15"/>
        <v>26044</v>
      </c>
      <c r="V43" s="74">
        <f t="shared" si="16"/>
        <v>25454</v>
      </c>
      <c r="W43" s="74">
        <f t="shared" si="17"/>
        <v>25012</v>
      </c>
      <c r="X43" s="74">
        <f t="shared" si="18"/>
        <v>24570</v>
      </c>
      <c r="Y43" s="44"/>
      <c r="Z43" s="44"/>
    </row>
    <row r="44" spans="1:26" ht="18" customHeight="1" x14ac:dyDescent="0.15">
      <c r="A44" s="57" t="s">
        <v>458</v>
      </c>
      <c r="B44" s="67" t="s">
        <v>6</v>
      </c>
      <c r="C44" s="68" t="s">
        <v>1</v>
      </c>
      <c r="D44" s="69">
        <v>4.5</v>
      </c>
      <c r="E44" s="70" t="s">
        <v>18</v>
      </c>
      <c r="F44" s="69">
        <v>4</v>
      </c>
      <c r="G44" s="70" t="s">
        <v>68</v>
      </c>
      <c r="H44" s="69">
        <v>0.5</v>
      </c>
      <c r="I44" s="84">
        <f t="shared" si="9"/>
        <v>8.5</v>
      </c>
      <c r="J44" s="73">
        <f>基本・単一!$L$12</f>
        <v>1087</v>
      </c>
      <c r="K44" s="269"/>
      <c r="L44" s="65">
        <f>'身体介護を伴う移動支援・複合（日中＆夜間早朝）'!$J$56</f>
        <v>664</v>
      </c>
      <c r="M44" s="269"/>
      <c r="N44" s="65">
        <f t="shared" si="10"/>
        <v>83</v>
      </c>
      <c r="O44" s="269"/>
      <c r="P44" s="73">
        <f t="shared" si="11"/>
        <v>2042</v>
      </c>
      <c r="Q44" s="74">
        <f t="shared" si="1"/>
        <v>22870</v>
      </c>
      <c r="R44" s="74">
        <f t="shared" si="12"/>
        <v>22380</v>
      </c>
      <c r="S44" s="74">
        <f t="shared" si="13"/>
        <v>22257</v>
      </c>
      <c r="T44" s="74">
        <f t="shared" si="14"/>
        <v>21890</v>
      </c>
      <c r="U44" s="74">
        <f t="shared" si="15"/>
        <v>21645</v>
      </c>
      <c r="V44" s="74">
        <f t="shared" si="16"/>
        <v>21155</v>
      </c>
      <c r="W44" s="74">
        <f t="shared" si="17"/>
        <v>20787</v>
      </c>
      <c r="X44" s="74">
        <f t="shared" si="18"/>
        <v>20420</v>
      </c>
      <c r="Y44" s="44"/>
      <c r="Z44" s="44"/>
    </row>
    <row r="45" spans="1:26" ht="18" customHeight="1" x14ac:dyDescent="0.15">
      <c r="A45" s="57" t="s">
        <v>459</v>
      </c>
      <c r="B45" s="67" t="s">
        <v>6</v>
      </c>
      <c r="C45" s="68" t="s">
        <v>1</v>
      </c>
      <c r="D45" s="69">
        <v>4.5</v>
      </c>
      <c r="E45" s="70" t="s">
        <v>18</v>
      </c>
      <c r="F45" s="69">
        <v>4</v>
      </c>
      <c r="G45" s="70" t="s">
        <v>68</v>
      </c>
      <c r="H45" s="69">
        <v>1</v>
      </c>
      <c r="I45" s="84">
        <f t="shared" si="9"/>
        <v>8.5</v>
      </c>
      <c r="J45" s="73">
        <f>基本・単一!$L$12</f>
        <v>1087</v>
      </c>
      <c r="K45" s="269"/>
      <c r="L45" s="65">
        <f>'身体介護を伴う移動支援・複合（日中＆夜間早朝）'!$J$56</f>
        <v>664</v>
      </c>
      <c r="M45" s="269"/>
      <c r="N45" s="65">
        <f t="shared" si="10"/>
        <v>166</v>
      </c>
      <c r="O45" s="269"/>
      <c r="P45" s="73">
        <f t="shared" si="11"/>
        <v>2166</v>
      </c>
      <c r="Q45" s="74">
        <f t="shared" si="1"/>
        <v>24259</v>
      </c>
      <c r="R45" s="74">
        <f t="shared" si="12"/>
        <v>23739</v>
      </c>
      <c r="S45" s="74">
        <f t="shared" si="13"/>
        <v>23609</v>
      </c>
      <c r="T45" s="74">
        <f t="shared" si="14"/>
        <v>23219</v>
      </c>
      <c r="U45" s="74">
        <f t="shared" si="15"/>
        <v>22959</v>
      </c>
      <c r="V45" s="74">
        <f t="shared" si="16"/>
        <v>22439</v>
      </c>
      <c r="W45" s="74">
        <f t="shared" si="17"/>
        <v>22049</v>
      </c>
      <c r="X45" s="74">
        <f t="shared" si="18"/>
        <v>21660</v>
      </c>
      <c r="Y45" s="44"/>
      <c r="Z45" s="44"/>
    </row>
    <row r="46" spans="1:26" ht="18" customHeight="1" x14ac:dyDescent="0.15">
      <c r="A46" s="57" t="s">
        <v>460</v>
      </c>
      <c r="B46" s="67" t="s">
        <v>6</v>
      </c>
      <c r="C46" s="68" t="s">
        <v>1</v>
      </c>
      <c r="D46" s="69">
        <v>4.5</v>
      </c>
      <c r="E46" s="70" t="s">
        <v>18</v>
      </c>
      <c r="F46" s="69">
        <v>4</v>
      </c>
      <c r="G46" s="70" t="s">
        <v>68</v>
      </c>
      <c r="H46" s="69">
        <v>1.5</v>
      </c>
      <c r="I46" s="84">
        <f t="shared" si="9"/>
        <v>8.5</v>
      </c>
      <c r="J46" s="73">
        <f>基本・単一!$L$12</f>
        <v>1087</v>
      </c>
      <c r="K46" s="269"/>
      <c r="L46" s="65">
        <f>'身体介護を伴う移動支援・複合（日中＆夜間早朝）'!$J$56</f>
        <v>664</v>
      </c>
      <c r="M46" s="269"/>
      <c r="N46" s="65">
        <f t="shared" si="10"/>
        <v>249</v>
      </c>
      <c r="O46" s="269"/>
      <c r="P46" s="73">
        <f t="shared" si="11"/>
        <v>2291</v>
      </c>
      <c r="Q46" s="74">
        <f t="shared" si="1"/>
        <v>25659</v>
      </c>
      <c r="R46" s="74">
        <f t="shared" si="12"/>
        <v>25109</v>
      </c>
      <c r="S46" s="74">
        <f t="shared" si="13"/>
        <v>24971</v>
      </c>
      <c r="T46" s="74">
        <f t="shared" si="14"/>
        <v>24559</v>
      </c>
      <c r="U46" s="74">
        <f t="shared" si="15"/>
        <v>24284</v>
      </c>
      <c r="V46" s="74">
        <f t="shared" si="16"/>
        <v>23734</v>
      </c>
      <c r="W46" s="74">
        <f t="shared" si="17"/>
        <v>23322</v>
      </c>
      <c r="X46" s="74">
        <f t="shared" si="18"/>
        <v>22910</v>
      </c>
      <c r="Y46" s="44"/>
      <c r="Z46" s="44"/>
    </row>
    <row r="47" spans="1:26" ht="18" customHeight="1" x14ac:dyDescent="0.15">
      <c r="A47" s="57" t="s">
        <v>461</v>
      </c>
      <c r="B47" s="67" t="s">
        <v>6</v>
      </c>
      <c r="C47" s="68" t="s">
        <v>1</v>
      </c>
      <c r="D47" s="69">
        <v>4.5</v>
      </c>
      <c r="E47" s="70" t="s">
        <v>18</v>
      </c>
      <c r="F47" s="69">
        <v>4</v>
      </c>
      <c r="G47" s="70" t="s">
        <v>68</v>
      </c>
      <c r="H47" s="69">
        <v>2</v>
      </c>
      <c r="I47" s="84">
        <f t="shared" si="9"/>
        <v>8.5</v>
      </c>
      <c r="J47" s="73">
        <f>基本・単一!$L$12</f>
        <v>1087</v>
      </c>
      <c r="K47" s="269"/>
      <c r="L47" s="65">
        <f>'身体介護を伴う移動支援・複合（日中＆夜間早朝）'!$J$56</f>
        <v>664</v>
      </c>
      <c r="M47" s="269"/>
      <c r="N47" s="65">
        <f t="shared" si="10"/>
        <v>332</v>
      </c>
      <c r="O47" s="269"/>
      <c r="P47" s="73">
        <f t="shared" si="11"/>
        <v>2415</v>
      </c>
      <c r="Q47" s="74">
        <f t="shared" si="1"/>
        <v>27048</v>
      </c>
      <c r="R47" s="74">
        <f t="shared" si="12"/>
        <v>26468</v>
      </c>
      <c r="S47" s="74">
        <f t="shared" si="13"/>
        <v>26323</v>
      </c>
      <c r="T47" s="74">
        <f t="shared" si="14"/>
        <v>25888</v>
      </c>
      <c r="U47" s="74">
        <f t="shared" si="15"/>
        <v>25599</v>
      </c>
      <c r="V47" s="74">
        <f t="shared" si="16"/>
        <v>25019</v>
      </c>
      <c r="W47" s="74">
        <f t="shared" si="17"/>
        <v>24584</v>
      </c>
      <c r="X47" s="74">
        <f t="shared" si="18"/>
        <v>24150</v>
      </c>
      <c r="Y47" s="44"/>
      <c r="Z47" s="44"/>
    </row>
    <row r="48" spans="1:26" ht="18" customHeight="1" x14ac:dyDescent="0.15">
      <c r="A48" s="57" t="s">
        <v>462</v>
      </c>
      <c r="B48" s="67" t="s">
        <v>6</v>
      </c>
      <c r="C48" s="68" t="s">
        <v>1</v>
      </c>
      <c r="D48" s="69">
        <v>4.5</v>
      </c>
      <c r="E48" s="70" t="s">
        <v>18</v>
      </c>
      <c r="F48" s="69">
        <v>4</v>
      </c>
      <c r="G48" s="70" t="s">
        <v>68</v>
      </c>
      <c r="H48" s="69">
        <v>2.5</v>
      </c>
      <c r="I48" s="84">
        <f t="shared" si="9"/>
        <v>8.5</v>
      </c>
      <c r="J48" s="73">
        <f>基本・単一!$L$12</f>
        <v>1087</v>
      </c>
      <c r="K48" s="269"/>
      <c r="L48" s="65">
        <f>'身体介護を伴う移動支援・複合（日中＆夜間早朝）'!$J$56</f>
        <v>664</v>
      </c>
      <c r="M48" s="269"/>
      <c r="N48" s="65">
        <f t="shared" si="10"/>
        <v>415</v>
      </c>
      <c r="O48" s="269"/>
      <c r="P48" s="73">
        <f t="shared" si="11"/>
        <v>2540</v>
      </c>
      <c r="Q48" s="74">
        <f t="shared" si="1"/>
        <v>28448</v>
      </c>
      <c r="R48" s="74">
        <f t="shared" si="12"/>
        <v>27838</v>
      </c>
      <c r="S48" s="74">
        <f t="shared" si="13"/>
        <v>27686</v>
      </c>
      <c r="T48" s="74">
        <f t="shared" si="14"/>
        <v>27228</v>
      </c>
      <c r="U48" s="74">
        <f t="shared" si="15"/>
        <v>26924</v>
      </c>
      <c r="V48" s="74">
        <f t="shared" si="16"/>
        <v>26314</v>
      </c>
      <c r="W48" s="74">
        <f t="shared" si="17"/>
        <v>25857</v>
      </c>
      <c r="X48" s="74">
        <f t="shared" si="18"/>
        <v>25400</v>
      </c>
      <c r="Y48" s="44"/>
      <c r="Z48" s="44"/>
    </row>
    <row r="49" spans="1:26" ht="18" customHeight="1" x14ac:dyDescent="0.15">
      <c r="A49" s="57" t="s">
        <v>463</v>
      </c>
      <c r="B49" s="67" t="s">
        <v>6</v>
      </c>
      <c r="C49" s="68" t="s">
        <v>1</v>
      </c>
      <c r="D49" s="69">
        <v>5</v>
      </c>
      <c r="E49" s="70" t="s">
        <v>18</v>
      </c>
      <c r="F49" s="69">
        <v>4</v>
      </c>
      <c r="G49" s="70" t="s">
        <v>68</v>
      </c>
      <c r="H49" s="69">
        <v>0.5</v>
      </c>
      <c r="I49" s="84">
        <f t="shared" si="9"/>
        <v>9</v>
      </c>
      <c r="J49" s="73">
        <f>基本・単一!$L$13</f>
        <v>1170</v>
      </c>
      <c r="K49" s="269"/>
      <c r="L49" s="65">
        <f>'身体介護を伴う移動支援・複合（日中＆夜間早朝）'!$J$56</f>
        <v>664</v>
      </c>
      <c r="M49" s="269"/>
      <c r="N49" s="65">
        <f t="shared" si="10"/>
        <v>83</v>
      </c>
      <c r="O49" s="269"/>
      <c r="P49" s="73">
        <f t="shared" si="11"/>
        <v>2125</v>
      </c>
      <c r="Q49" s="74">
        <f t="shared" si="1"/>
        <v>23800</v>
      </c>
      <c r="R49" s="74">
        <f t="shared" si="12"/>
        <v>23290</v>
      </c>
      <c r="S49" s="74">
        <f t="shared" si="13"/>
        <v>23162</v>
      </c>
      <c r="T49" s="74">
        <f t="shared" si="14"/>
        <v>22780</v>
      </c>
      <c r="U49" s="74">
        <f t="shared" si="15"/>
        <v>22525</v>
      </c>
      <c r="V49" s="74">
        <f t="shared" si="16"/>
        <v>22015</v>
      </c>
      <c r="W49" s="74">
        <f t="shared" si="17"/>
        <v>21632</v>
      </c>
      <c r="X49" s="74">
        <f t="shared" si="18"/>
        <v>21250</v>
      </c>
      <c r="Y49" s="44"/>
      <c r="Z49" s="44"/>
    </row>
    <row r="50" spans="1:26" ht="18" customHeight="1" x14ac:dyDescent="0.15">
      <c r="A50" s="57" t="s">
        <v>464</v>
      </c>
      <c r="B50" s="67" t="s">
        <v>6</v>
      </c>
      <c r="C50" s="68" t="s">
        <v>1</v>
      </c>
      <c r="D50" s="69">
        <v>5</v>
      </c>
      <c r="E50" s="70" t="s">
        <v>18</v>
      </c>
      <c r="F50" s="69">
        <v>4</v>
      </c>
      <c r="G50" s="70" t="s">
        <v>68</v>
      </c>
      <c r="H50" s="69">
        <v>1</v>
      </c>
      <c r="I50" s="84">
        <f t="shared" si="9"/>
        <v>9</v>
      </c>
      <c r="J50" s="73">
        <f>基本・単一!$L$13</f>
        <v>1170</v>
      </c>
      <c r="K50" s="269"/>
      <c r="L50" s="65">
        <f>'身体介護を伴う移動支援・複合（日中＆夜間早朝）'!$J$56</f>
        <v>664</v>
      </c>
      <c r="M50" s="269"/>
      <c r="N50" s="65">
        <f t="shared" si="10"/>
        <v>166</v>
      </c>
      <c r="O50" s="269"/>
      <c r="P50" s="73">
        <f t="shared" si="11"/>
        <v>2249</v>
      </c>
      <c r="Q50" s="74">
        <f t="shared" si="1"/>
        <v>25188</v>
      </c>
      <c r="R50" s="74">
        <f t="shared" si="12"/>
        <v>24649</v>
      </c>
      <c r="S50" s="74">
        <f t="shared" si="13"/>
        <v>24514</v>
      </c>
      <c r="T50" s="74">
        <f t="shared" si="14"/>
        <v>24109</v>
      </c>
      <c r="U50" s="74">
        <f t="shared" si="15"/>
        <v>23839</v>
      </c>
      <c r="V50" s="74">
        <f t="shared" si="16"/>
        <v>23299</v>
      </c>
      <c r="W50" s="74">
        <f t="shared" si="17"/>
        <v>22894</v>
      </c>
      <c r="X50" s="74">
        <f t="shared" si="18"/>
        <v>22490</v>
      </c>
      <c r="Y50" s="44"/>
      <c r="Z50" s="44"/>
    </row>
    <row r="51" spans="1:26" ht="18" customHeight="1" x14ac:dyDescent="0.15">
      <c r="A51" s="57" t="s">
        <v>465</v>
      </c>
      <c r="B51" s="67" t="s">
        <v>6</v>
      </c>
      <c r="C51" s="68" t="s">
        <v>1</v>
      </c>
      <c r="D51" s="69">
        <v>5</v>
      </c>
      <c r="E51" s="70" t="s">
        <v>18</v>
      </c>
      <c r="F51" s="69">
        <v>4</v>
      </c>
      <c r="G51" s="70" t="s">
        <v>68</v>
      </c>
      <c r="H51" s="69">
        <v>1.5</v>
      </c>
      <c r="I51" s="84">
        <f t="shared" si="9"/>
        <v>9</v>
      </c>
      <c r="J51" s="73">
        <f>基本・単一!$L$13</f>
        <v>1170</v>
      </c>
      <c r="K51" s="269"/>
      <c r="L51" s="65">
        <f>'身体介護を伴う移動支援・複合（日中＆夜間早朝）'!$J$56</f>
        <v>664</v>
      </c>
      <c r="M51" s="269"/>
      <c r="N51" s="65">
        <f t="shared" si="10"/>
        <v>249</v>
      </c>
      <c r="O51" s="269"/>
      <c r="P51" s="73">
        <f t="shared" si="11"/>
        <v>2374</v>
      </c>
      <c r="Q51" s="74">
        <f t="shared" si="1"/>
        <v>26588</v>
      </c>
      <c r="R51" s="74">
        <f t="shared" si="12"/>
        <v>26019</v>
      </c>
      <c r="S51" s="74">
        <f t="shared" si="13"/>
        <v>25876</v>
      </c>
      <c r="T51" s="74">
        <f t="shared" si="14"/>
        <v>25449</v>
      </c>
      <c r="U51" s="74">
        <f t="shared" si="15"/>
        <v>25164</v>
      </c>
      <c r="V51" s="74">
        <f t="shared" si="16"/>
        <v>24594</v>
      </c>
      <c r="W51" s="74">
        <f t="shared" si="17"/>
        <v>24167</v>
      </c>
      <c r="X51" s="74">
        <f t="shared" si="18"/>
        <v>23740</v>
      </c>
      <c r="Y51" s="44"/>
      <c r="Z51" s="44"/>
    </row>
    <row r="52" spans="1:26" ht="18" customHeight="1" x14ac:dyDescent="0.15">
      <c r="A52" s="57" t="s">
        <v>466</v>
      </c>
      <c r="B52" s="67" t="s">
        <v>6</v>
      </c>
      <c r="C52" s="68" t="s">
        <v>1</v>
      </c>
      <c r="D52" s="69">
        <v>5</v>
      </c>
      <c r="E52" s="70" t="s">
        <v>18</v>
      </c>
      <c r="F52" s="69">
        <v>4</v>
      </c>
      <c r="G52" s="70" t="s">
        <v>68</v>
      </c>
      <c r="H52" s="69">
        <v>2</v>
      </c>
      <c r="I52" s="84">
        <f t="shared" si="9"/>
        <v>9</v>
      </c>
      <c r="J52" s="73">
        <f>基本・単一!$L$13</f>
        <v>1170</v>
      </c>
      <c r="K52" s="269"/>
      <c r="L52" s="65">
        <f>'身体介護を伴う移動支援・複合（日中＆夜間早朝）'!$J$56</f>
        <v>664</v>
      </c>
      <c r="M52" s="269"/>
      <c r="N52" s="65">
        <f t="shared" si="10"/>
        <v>332</v>
      </c>
      <c r="O52" s="269"/>
      <c r="P52" s="73">
        <f t="shared" si="11"/>
        <v>2498</v>
      </c>
      <c r="Q52" s="74">
        <f t="shared" si="1"/>
        <v>27977</v>
      </c>
      <c r="R52" s="74">
        <f t="shared" si="12"/>
        <v>27378</v>
      </c>
      <c r="S52" s="74">
        <f t="shared" si="13"/>
        <v>27228</v>
      </c>
      <c r="T52" s="74">
        <f t="shared" si="14"/>
        <v>26778</v>
      </c>
      <c r="U52" s="74">
        <f t="shared" si="15"/>
        <v>26478</v>
      </c>
      <c r="V52" s="74">
        <f t="shared" si="16"/>
        <v>25879</v>
      </c>
      <c r="W52" s="74">
        <f t="shared" si="17"/>
        <v>25429</v>
      </c>
      <c r="X52" s="74">
        <f t="shared" si="18"/>
        <v>24980</v>
      </c>
      <c r="Y52" s="44"/>
      <c r="Z52" s="44"/>
    </row>
    <row r="53" spans="1:26" ht="18" customHeight="1" x14ac:dyDescent="0.15">
      <c r="A53" s="57" t="s">
        <v>467</v>
      </c>
      <c r="B53" s="67" t="s">
        <v>6</v>
      </c>
      <c r="C53" s="68" t="s">
        <v>1</v>
      </c>
      <c r="D53" s="69">
        <v>5</v>
      </c>
      <c r="E53" s="70" t="s">
        <v>18</v>
      </c>
      <c r="F53" s="69">
        <v>4</v>
      </c>
      <c r="G53" s="70" t="s">
        <v>68</v>
      </c>
      <c r="H53" s="69">
        <v>2.5</v>
      </c>
      <c r="I53" s="84">
        <f t="shared" si="9"/>
        <v>9</v>
      </c>
      <c r="J53" s="73">
        <f>基本・単一!$L$13</f>
        <v>1170</v>
      </c>
      <c r="K53" s="269"/>
      <c r="L53" s="65">
        <f>'身体介護を伴う移動支援・複合（日中＆夜間早朝）'!$J$56</f>
        <v>664</v>
      </c>
      <c r="M53" s="269"/>
      <c r="N53" s="65">
        <f t="shared" si="10"/>
        <v>415</v>
      </c>
      <c r="O53" s="269"/>
      <c r="P53" s="73">
        <f t="shared" si="11"/>
        <v>2623</v>
      </c>
      <c r="Q53" s="74">
        <f t="shared" si="1"/>
        <v>29377</v>
      </c>
      <c r="R53" s="74">
        <f t="shared" si="12"/>
        <v>28748</v>
      </c>
      <c r="S53" s="74">
        <f t="shared" si="13"/>
        <v>28590</v>
      </c>
      <c r="T53" s="74">
        <f t="shared" si="14"/>
        <v>28118</v>
      </c>
      <c r="U53" s="74">
        <f t="shared" si="15"/>
        <v>27803</v>
      </c>
      <c r="V53" s="74">
        <f t="shared" si="16"/>
        <v>27174</v>
      </c>
      <c r="W53" s="74">
        <f t="shared" si="17"/>
        <v>26702</v>
      </c>
      <c r="X53" s="74">
        <f t="shared" si="18"/>
        <v>26230</v>
      </c>
      <c r="Y53" s="44"/>
      <c r="Z53" s="44"/>
    </row>
    <row r="54" spans="1:26" ht="18" customHeight="1" x14ac:dyDescent="0.15">
      <c r="A54" s="57" t="s">
        <v>468</v>
      </c>
      <c r="B54" s="67" t="s">
        <v>6</v>
      </c>
      <c r="C54" s="68" t="s">
        <v>1</v>
      </c>
      <c r="D54" s="69">
        <v>5.5</v>
      </c>
      <c r="E54" s="70" t="s">
        <v>18</v>
      </c>
      <c r="F54" s="69">
        <v>4</v>
      </c>
      <c r="G54" s="70" t="s">
        <v>68</v>
      </c>
      <c r="H54" s="69">
        <v>0.5</v>
      </c>
      <c r="I54" s="84">
        <f t="shared" si="9"/>
        <v>9.5</v>
      </c>
      <c r="J54" s="73">
        <f>基本・単一!$L$14</f>
        <v>1253</v>
      </c>
      <c r="K54" s="269"/>
      <c r="L54" s="65">
        <f>'身体介護を伴う移動支援・複合（日中＆夜間早朝）'!$J$56</f>
        <v>664</v>
      </c>
      <c r="M54" s="269"/>
      <c r="N54" s="65">
        <f t="shared" si="10"/>
        <v>83</v>
      </c>
      <c r="O54" s="269"/>
      <c r="P54" s="73">
        <f t="shared" si="11"/>
        <v>2208</v>
      </c>
      <c r="Q54" s="74">
        <f t="shared" si="1"/>
        <v>24729</v>
      </c>
      <c r="R54" s="74">
        <f t="shared" si="12"/>
        <v>24199</v>
      </c>
      <c r="S54" s="74">
        <f t="shared" si="13"/>
        <v>24067</v>
      </c>
      <c r="T54" s="74">
        <f t="shared" si="14"/>
        <v>23669</v>
      </c>
      <c r="U54" s="74">
        <f t="shared" si="15"/>
        <v>23404</v>
      </c>
      <c r="V54" s="74">
        <f t="shared" si="16"/>
        <v>22874</v>
      </c>
      <c r="W54" s="74">
        <f t="shared" si="17"/>
        <v>22477</v>
      </c>
      <c r="X54" s="74">
        <f t="shared" si="18"/>
        <v>22080</v>
      </c>
      <c r="Y54" s="44"/>
      <c r="Z54" s="44"/>
    </row>
    <row r="55" spans="1:26" ht="18" customHeight="1" x14ac:dyDescent="0.15">
      <c r="A55" s="57" t="s">
        <v>469</v>
      </c>
      <c r="B55" s="67" t="s">
        <v>6</v>
      </c>
      <c r="C55" s="68" t="s">
        <v>1</v>
      </c>
      <c r="D55" s="69">
        <v>5.5</v>
      </c>
      <c r="E55" s="70" t="s">
        <v>18</v>
      </c>
      <c r="F55" s="69">
        <v>4</v>
      </c>
      <c r="G55" s="70" t="s">
        <v>68</v>
      </c>
      <c r="H55" s="69">
        <v>1</v>
      </c>
      <c r="I55" s="84">
        <f t="shared" si="9"/>
        <v>9.5</v>
      </c>
      <c r="J55" s="73">
        <f>基本・単一!$L$14</f>
        <v>1253</v>
      </c>
      <c r="K55" s="269"/>
      <c r="L55" s="65">
        <f>'身体介護を伴う移動支援・複合（日中＆夜間早朝）'!$J$56</f>
        <v>664</v>
      </c>
      <c r="M55" s="269"/>
      <c r="N55" s="65">
        <f t="shared" si="10"/>
        <v>166</v>
      </c>
      <c r="O55" s="269"/>
      <c r="P55" s="73">
        <f t="shared" si="11"/>
        <v>2332</v>
      </c>
      <c r="Q55" s="74">
        <f t="shared" si="1"/>
        <v>26118</v>
      </c>
      <c r="R55" s="74">
        <f t="shared" si="12"/>
        <v>25558</v>
      </c>
      <c r="S55" s="74">
        <f t="shared" si="13"/>
        <v>25418</v>
      </c>
      <c r="T55" s="74">
        <f t="shared" si="14"/>
        <v>24999</v>
      </c>
      <c r="U55" s="74">
        <f t="shared" si="15"/>
        <v>24719</v>
      </c>
      <c r="V55" s="74">
        <f t="shared" si="16"/>
        <v>24159</v>
      </c>
      <c r="W55" s="74">
        <f t="shared" si="17"/>
        <v>23739</v>
      </c>
      <c r="X55" s="74">
        <f t="shared" si="18"/>
        <v>23320</v>
      </c>
      <c r="Y55" s="44"/>
      <c r="Z55" s="44"/>
    </row>
    <row r="56" spans="1:26" ht="18" customHeight="1" x14ac:dyDescent="0.15">
      <c r="A56" s="57" t="s">
        <v>470</v>
      </c>
      <c r="B56" s="67" t="s">
        <v>6</v>
      </c>
      <c r="C56" s="68" t="s">
        <v>1</v>
      </c>
      <c r="D56" s="69">
        <v>5.5</v>
      </c>
      <c r="E56" s="70" t="s">
        <v>18</v>
      </c>
      <c r="F56" s="69">
        <v>4</v>
      </c>
      <c r="G56" s="70" t="s">
        <v>68</v>
      </c>
      <c r="H56" s="69">
        <v>1.5</v>
      </c>
      <c r="I56" s="84">
        <f t="shared" si="9"/>
        <v>9.5</v>
      </c>
      <c r="J56" s="73">
        <f>基本・単一!$L$14</f>
        <v>1253</v>
      </c>
      <c r="K56" s="269"/>
      <c r="L56" s="65">
        <f>'身体介護を伴う移動支援・複合（日中＆夜間早朝）'!$J$56</f>
        <v>664</v>
      </c>
      <c r="M56" s="269"/>
      <c r="N56" s="65">
        <f t="shared" si="10"/>
        <v>249</v>
      </c>
      <c r="O56" s="269"/>
      <c r="P56" s="73">
        <f t="shared" si="11"/>
        <v>2457</v>
      </c>
      <c r="Q56" s="74">
        <f t="shared" si="1"/>
        <v>27518</v>
      </c>
      <c r="R56" s="74">
        <f t="shared" si="12"/>
        <v>26928</v>
      </c>
      <c r="S56" s="74">
        <f t="shared" si="13"/>
        <v>26781</v>
      </c>
      <c r="T56" s="74">
        <f t="shared" si="14"/>
        <v>26339</v>
      </c>
      <c r="U56" s="74">
        <f t="shared" si="15"/>
        <v>26044</v>
      </c>
      <c r="V56" s="74">
        <f t="shared" si="16"/>
        <v>25454</v>
      </c>
      <c r="W56" s="74">
        <f t="shared" si="17"/>
        <v>25012</v>
      </c>
      <c r="X56" s="74">
        <f t="shared" si="18"/>
        <v>24570</v>
      </c>
      <c r="Y56" s="44"/>
      <c r="Z56" s="44"/>
    </row>
    <row r="57" spans="1:26" ht="18" customHeight="1" x14ac:dyDescent="0.15">
      <c r="A57" s="57" t="s">
        <v>471</v>
      </c>
      <c r="B57" s="67" t="s">
        <v>6</v>
      </c>
      <c r="C57" s="68" t="s">
        <v>1</v>
      </c>
      <c r="D57" s="69">
        <v>5.5</v>
      </c>
      <c r="E57" s="70" t="s">
        <v>18</v>
      </c>
      <c r="F57" s="69">
        <v>4</v>
      </c>
      <c r="G57" s="70" t="s">
        <v>68</v>
      </c>
      <c r="H57" s="69">
        <v>2</v>
      </c>
      <c r="I57" s="84">
        <f t="shared" si="9"/>
        <v>9.5</v>
      </c>
      <c r="J57" s="73">
        <f>基本・単一!$L$14</f>
        <v>1253</v>
      </c>
      <c r="K57" s="269"/>
      <c r="L57" s="65">
        <f>'身体介護を伴う移動支援・複合（日中＆夜間早朝）'!$J$56</f>
        <v>664</v>
      </c>
      <c r="M57" s="269"/>
      <c r="N57" s="65">
        <f t="shared" si="10"/>
        <v>332</v>
      </c>
      <c r="O57" s="269"/>
      <c r="P57" s="73">
        <f t="shared" si="11"/>
        <v>2581</v>
      </c>
      <c r="Q57" s="74">
        <f t="shared" si="1"/>
        <v>28907</v>
      </c>
      <c r="R57" s="74">
        <f t="shared" si="12"/>
        <v>28287</v>
      </c>
      <c r="S57" s="74">
        <f t="shared" si="13"/>
        <v>28132</v>
      </c>
      <c r="T57" s="74">
        <f t="shared" si="14"/>
        <v>27668</v>
      </c>
      <c r="U57" s="74">
        <f t="shared" si="15"/>
        <v>27358</v>
      </c>
      <c r="V57" s="74">
        <f t="shared" si="16"/>
        <v>26739</v>
      </c>
      <c r="W57" s="74">
        <f t="shared" si="17"/>
        <v>26274</v>
      </c>
      <c r="X57" s="74">
        <f t="shared" si="18"/>
        <v>25810</v>
      </c>
      <c r="Y57" s="44"/>
      <c r="Z57" s="44"/>
    </row>
    <row r="58" spans="1:26" ht="18" customHeight="1" x14ac:dyDescent="0.15">
      <c r="A58" s="57" t="s">
        <v>472</v>
      </c>
      <c r="B58" s="67" t="s">
        <v>6</v>
      </c>
      <c r="C58" s="68" t="s">
        <v>1</v>
      </c>
      <c r="D58" s="69">
        <v>5.5</v>
      </c>
      <c r="E58" s="70" t="s">
        <v>18</v>
      </c>
      <c r="F58" s="69">
        <v>4</v>
      </c>
      <c r="G58" s="70" t="s">
        <v>68</v>
      </c>
      <c r="H58" s="69">
        <v>2.5</v>
      </c>
      <c r="I58" s="84">
        <f t="shared" si="9"/>
        <v>9.5</v>
      </c>
      <c r="J58" s="73">
        <f>基本・単一!$L$14</f>
        <v>1253</v>
      </c>
      <c r="K58" s="269"/>
      <c r="L58" s="65">
        <f>'身体介護を伴う移動支援・複合（日中＆夜間早朝）'!$J$56</f>
        <v>664</v>
      </c>
      <c r="M58" s="269"/>
      <c r="N58" s="65">
        <f t="shared" si="10"/>
        <v>415</v>
      </c>
      <c r="O58" s="269"/>
      <c r="P58" s="73">
        <f t="shared" si="11"/>
        <v>2706</v>
      </c>
      <c r="Q58" s="74">
        <f t="shared" si="1"/>
        <v>30307</v>
      </c>
      <c r="R58" s="74">
        <f t="shared" si="12"/>
        <v>29657</v>
      </c>
      <c r="S58" s="74">
        <f t="shared" si="13"/>
        <v>29495</v>
      </c>
      <c r="T58" s="74">
        <f t="shared" si="14"/>
        <v>29008</v>
      </c>
      <c r="U58" s="74">
        <f t="shared" si="15"/>
        <v>28683</v>
      </c>
      <c r="V58" s="74">
        <f t="shared" si="16"/>
        <v>28034</v>
      </c>
      <c r="W58" s="74">
        <f t="shared" si="17"/>
        <v>27547</v>
      </c>
      <c r="X58" s="74">
        <f t="shared" si="18"/>
        <v>27060</v>
      </c>
      <c r="Y58" s="44"/>
      <c r="Z58" s="44"/>
    </row>
    <row r="59" spans="1:26" ht="18" customHeight="1" x14ac:dyDescent="0.15">
      <c r="A59" s="57" t="s">
        <v>473</v>
      </c>
      <c r="B59" s="67" t="s">
        <v>6</v>
      </c>
      <c r="C59" s="68" t="s">
        <v>1</v>
      </c>
      <c r="D59" s="69">
        <v>6</v>
      </c>
      <c r="E59" s="70" t="s">
        <v>18</v>
      </c>
      <c r="F59" s="69">
        <v>4</v>
      </c>
      <c r="G59" s="70" t="s">
        <v>68</v>
      </c>
      <c r="H59" s="69">
        <v>0.5</v>
      </c>
      <c r="I59" s="84">
        <f t="shared" si="9"/>
        <v>10</v>
      </c>
      <c r="J59" s="73">
        <f>基本・単一!$L$15</f>
        <v>1336</v>
      </c>
      <c r="K59" s="269"/>
      <c r="L59" s="65">
        <f>'身体介護を伴う移動支援・複合（日中＆夜間早朝）'!$J$56</f>
        <v>664</v>
      </c>
      <c r="M59" s="269"/>
      <c r="N59" s="65">
        <f t="shared" si="10"/>
        <v>83</v>
      </c>
      <c r="O59" s="269"/>
      <c r="P59" s="73">
        <f t="shared" si="11"/>
        <v>2291</v>
      </c>
      <c r="Q59" s="74">
        <f t="shared" si="1"/>
        <v>25659</v>
      </c>
      <c r="R59" s="74">
        <f t="shared" si="12"/>
        <v>25109</v>
      </c>
      <c r="S59" s="74">
        <f t="shared" si="13"/>
        <v>24971</v>
      </c>
      <c r="T59" s="74">
        <f t="shared" si="14"/>
        <v>24559</v>
      </c>
      <c r="U59" s="74">
        <f t="shared" si="15"/>
        <v>24284</v>
      </c>
      <c r="V59" s="74">
        <f t="shared" si="16"/>
        <v>23734</v>
      </c>
      <c r="W59" s="74">
        <f t="shared" si="17"/>
        <v>23322</v>
      </c>
      <c r="X59" s="74">
        <f t="shared" si="18"/>
        <v>22910</v>
      </c>
      <c r="Y59" s="44"/>
      <c r="Z59" s="44"/>
    </row>
    <row r="60" spans="1:26" ht="18" customHeight="1" x14ac:dyDescent="0.15">
      <c r="A60" s="57" t="s">
        <v>474</v>
      </c>
      <c r="B60" s="67" t="s">
        <v>6</v>
      </c>
      <c r="C60" s="68" t="s">
        <v>1</v>
      </c>
      <c r="D60" s="69">
        <v>6</v>
      </c>
      <c r="E60" s="70" t="s">
        <v>18</v>
      </c>
      <c r="F60" s="69">
        <v>4</v>
      </c>
      <c r="G60" s="70" t="s">
        <v>68</v>
      </c>
      <c r="H60" s="69">
        <v>1</v>
      </c>
      <c r="I60" s="84">
        <f t="shared" si="9"/>
        <v>10</v>
      </c>
      <c r="J60" s="73">
        <f>基本・単一!$L$15</f>
        <v>1336</v>
      </c>
      <c r="K60" s="269"/>
      <c r="L60" s="65">
        <f>'身体介護を伴う移動支援・複合（日中＆夜間早朝）'!$J$56</f>
        <v>664</v>
      </c>
      <c r="M60" s="269"/>
      <c r="N60" s="65">
        <f t="shared" si="10"/>
        <v>166</v>
      </c>
      <c r="O60" s="269"/>
      <c r="P60" s="73">
        <f t="shared" si="11"/>
        <v>2415</v>
      </c>
      <c r="Q60" s="74">
        <f t="shared" si="1"/>
        <v>27048</v>
      </c>
      <c r="R60" s="74">
        <f t="shared" si="12"/>
        <v>26468</v>
      </c>
      <c r="S60" s="74">
        <f t="shared" si="13"/>
        <v>26323</v>
      </c>
      <c r="T60" s="74">
        <f t="shared" si="14"/>
        <v>25888</v>
      </c>
      <c r="U60" s="74">
        <f t="shared" si="15"/>
        <v>25599</v>
      </c>
      <c r="V60" s="74">
        <f t="shared" si="16"/>
        <v>25019</v>
      </c>
      <c r="W60" s="74">
        <f t="shared" si="17"/>
        <v>24584</v>
      </c>
      <c r="X60" s="74">
        <f t="shared" si="18"/>
        <v>24150</v>
      </c>
      <c r="Y60" s="44"/>
      <c r="Z60" s="44"/>
    </row>
    <row r="61" spans="1:26" ht="18" customHeight="1" x14ac:dyDescent="0.15">
      <c r="A61" s="57" t="s">
        <v>475</v>
      </c>
      <c r="B61" s="67" t="s">
        <v>6</v>
      </c>
      <c r="C61" s="68" t="s">
        <v>1</v>
      </c>
      <c r="D61" s="69">
        <v>6</v>
      </c>
      <c r="E61" s="70" t="s">
        <v>18</v>
      </c>
      <c r="F61" s="69">
        <v>4</v>
      </c>
      <c r="G61" s="70" t="s">
        <v>68</v>
      </c>
      <c r="H61" s="69">
        <v>1.5</v>
      </c>
      <c r="I61" s="84">
        <f t="shared" si="9"/>
        <v>10</v>
      </c>
      <c r="J61" s="73">
        <f>基本・単一!$L$15</f>
        <v>1336</v>
      </c>
      <c r="K61" s="269"/>
      <c r="L61" s="65">
        <f>'身体介護を伴う移動支援・複合（日中＆夜間早朝）'!$J$56</f>
        <v>664</v>
      </c>
      <c r="M61" s="269"/>
      <c r="N61" s="65">
        <f t="shared" si="10"/>
        <v>249</v>
      </c>
      <c r="O61" s="269"/>
      <c r="P61" s="73">
        <f t="shared" si="11"/>
        <v>2540</v>
      </c>
      <c r="Q61" s="74">
        <f t="shared" si="1"/>
        <v>28448</v>
      </c>
      <c r="R61" s="74">
        <f t="shared" si="12"/>
        <v>27838</v>
      </c>
      <c r="S61" s="74">
        <f t="shared" si="13"/>
        <v>27686</v>
      </c>
      <c r="T61" s="74">
        <f t="shared" si="14"/>
        <v>27228</v>
      </c>
      <c r="U61" s="74">
        <f t="shared" si="15"/>
        <v>26924</v>
      </c>
      <c r="V61" s="74">
        <f t="shared" si="16"/>
        <v>26314</v>
      </c>
      <c r="W61" s="74">
        <f t="shared" si="17"/>
        <v>25857</v>
      </c>
      <c r="X61" s="74">
        <f t="shared" si="18"/>
        <v>25400</v>
      </c>
      <c r="Y61" s="44"/>
      <c r="Z61" s="44"/>
    </row>
    <row r="62" spans="1:26" ht="18" customHeight="1" x14ac:dyDescent="0.15">
      <c r="A62" s="57" t="s">
        <v>476</v>
      </c>
      <c r="B62" s="67" t="s">
        <v>6</v>
      </c>
      <c r="C62" s="68" t="s">
        <v>1</v>
      </c>
      <c r="D62" s="69">
        <v>6</v>
      </c>
      <c r="E62" s="70" t="s">
        <v>18</v>
      </c>
      <c r="F62" s="69">
        <v>4</v>
      </c>
      <c r="G62" s="70" t="s">
        <v>68</v>
      </c>
      <c r="H62" s="69">
        <v>2</v>
      </c>
      <c r="I62" s="84">
        <f t="shared" si="9"/>
        <v>10</v>
      </c>
      <c r="J62" s="73">
        <f>基本・単一!$L$15</f>
        <v>1336</v>
      </c>
      <c r="K62" s="269"/>
      <c r="L62" s="65">
        <f>'身体介護を伴う移動支援・複合（日中＆夜間早朝）'!$J$56</f>
        <v>664</v>
      </c>
      <c r="M62" s="269"/>
      <c r="N62" s="65">
        <f t="shared" si="10"/>
        <v>332</v>
      </c>
      <c r="O62" s="269"/>
      <c r="P62" s="73">
        <f t="shared" si="11"/>
        <v>2664</v>
      </c>
      <c r="Q62" s="74">
        <f t="shared" si="1"/>
        <v>29836</v>
      </c>
      <c r="R62" s="74">
        <f t="shared" si="12"/>
        <v>29197</v>
      </c>
      <c r="S62" s="74">
        <f t="shared" si="13"/>
        <v>29037</v>
      </c>
      <c r="T62" s="74">
        <f t="shared" si="14"/>
        <v>28558</v>
      </c>
      <c r="U62" s="74">
        <f t="shared" si="15"/>
        <v>28238</v>
      </c>
      <c r="V62" s="74">
        <f t="shared" si="16"/>
        <v>27599</v>
      </c>
      <c r="W62" s="74">
        <f t="shared" si="17"/>
        <v>27119</v>
      </c>
      <c r="X62" s="74">
        <f t="shared" si="18"/>
        <v>26640</v>
      </c>
      <c r="Y62" s="44"/>
      <c r="Z62" s="44"/>
    </row>
    <row r="63" spans="1:26" ht="18" customHeight="1" x14ac:dyDescent="0.15">
      <c r="A63" s="57" t="s">
        <v>477</v>
      </c>
      <c r="B63" s="67" t="s">
        <v>6</v>
      </c>
      <c r="C63" s="68" t="s">
        <v>1</v>
      </c>
      <c r="D63" s="69">
        <v>6</v>
      </c>
      <c r="E63" s="70" t="s">
        <v>18</v>
      </c>
      <c r="F63" s="69">
        <v>4</v>
      </c>
      <c r="G63" s="70" t="s">
        <v>68</v>
      </c>
      <c r="H63" s="69">
        <v>2.5</v>
      </c>
      <c r="I63" s="84">
        <f t="shared" si="9"/>
        <v>10</v>
      </c>
      <c r="J63" s="73">
        <f>基本・単一!$L$15</f>
        <v>1336</v>
      </c>
      <c r="K63" s="269"/>
      <c r="L63" s="65">
        <f>'身体介護を伴う移動支援・複合（日中＆夜間早朝）'!$J$56</f>
        <v>664</v>
      </c>
      <c r="M63" s="269"/>
      <c r="N63" s="65">
        <f t="shared" si="10"/>
        <v>415</v>
      </c>
      <c r="O63" s="269"/>
      <c r="P63" s="73">
        <f t="shared" si="11"/>
        <v>2789</v>
      </c>
      <c r="Q63" s="74">
        <f t="shared" si="1"/>
        <v>31236</v>
      </c>
      <c r="R63" s="74">
        <f t="shared" si="12"/>
        <v>30567</v>
      </c>
      <c r="S63" s="74">
        <f t="shared" si="13"/>
        <v>30400</v>
      </c>
      <c r="T63" s="74">
        <f t="shared" si="14"/>
        <v>29898</v>
      </c>
      <c r="U63" s="74">
        <f t="shared" si="15"/>
        <v>29563</v>
      </c>
      <c r="V63" s="74">
        <f t="shared" si="16"/>
        <v>28894</v>
      </c>
      <c r="W63" s="74">
        <f t="shared" si="17"/>
        <v>28392</v>
      </c>
      <c r="X63" s="74">
        <f t="shared" si="18"/>
        <v>27890</v>
      </c>
      <c r="Y63" s="44"/>
      <c r="Z63" s="44"/>
    </row>
    <row r="64" spans="1:26" ht="18" customHeight="1" x14ac:dyDescent="0.15">
      <c r="A64" s="57" t="s">
        <v>478</v>
      </c>
      <c r="B64" s="67" t="s">
        <v>6</v>
      </c>
      <c r="C64" s="68" t="s">
        <v>1</v>
      </c>
      <c r="D64" s="69">
        <v>6.5</v>
      </c>
      <c r="E64" s="70" t="s">
        <v>18</v>
      </c>
      <c r="F64" s="69">
        <v>4</v>
      </c>
      <c r="G64" s="70" t="s">
        <v>68</v>
      </c>
      <c r="H64" s="69">
        <v>0.5</v>
      </c>
      <c r="I64" s="84">
        <f t="shared" si="9"/>
        <v>10.5</v>
      </c>
      <c r="J64" s="73">
        <f>基本・単一!$L$16</f>
        <v>1419</v>
      </c>
      <c r="K64" s="269"/>
      <c r="L64" s="65">
        <f>'身体介護を伴う移動支援・複合（日中＆夜間早朝）'!$J$56</f>
        <v>664</v>
      </c>
      <c r="M64" s="269"/>
      <c r="N64" s="65">
        <f t="shared" si="10"/>
        <v>83</v>
      </c>
      <c r="O64" s="269"/>
      <c r="P64" s="73">
        <f t="shared" si="11"/>
        <v>2374</v>
      </c>
      <c r="Q64" s="74">
        <f t="shared" si="1"/>
        <v>26588</v>
      </c>
      <c r="R64" s="74">
        <f t="shared" si="12"/>
        <v>26019</v>
      </c>
      <c r="S64" s="74">
        <f t="shared" si="13"/>
        <v>25876</v>
      </c>
      <c r="T64" s="74">
        <f t="shared" si="14"/>
        <v>25449</v>
      </c>
      <c r="U64" s="74">
        <f t="shared" si="15"/>
        <v>25164</v>
      </c>
      <c r="V64" s="74">
        <f t="shared" si="16"/>
        <v>24594</v>
      </c>
      <c r="W64" s="74">
        <f t="shared" si="17"/>
        <v>24167</v>
      </c>
      <c r="X64" s="74">
        <f t="shared" si="18"/>
        <v>23740</v>
      </c>
      <c r="Y64" s="44"/>
      <c r="Z64" s="44"/>
    </row>
    <row r="65" spans="1:26" ht="18" customHeight="1" x14ac:dyDescent="0.15">
      <c r="A65" s="57" t="s">
        <v>479</v>
      </c>
      <c r="B65" s="67" t="s">
        <v>6</v>
      </c>
      <c r="C65" s="68" t="s">
        <v>1</v>
      </c>
      <c r="D65" s="69">
        <v>6.5</v>
      </c>
      <c r="E65" s="70" t="s">
        <v>18</v>
      </c>
      <c r="F65" s="69">
        <v>4</v>
      </c>
      <c r="G65" s="70" t="s">
        <v>68</v>
      </c>
      <c r="H65" s="69">
        <v>1</v>
      </c>
      <c r="I65" s="84">
        <f t="shared" si="9"/>
        <v>10.5</v>
      </c>
      <c r="J65" s="73">
        <f>基本・単一!$L$16</f>
        <v>1419</v>
      </c>
      <c r="K65" s="269"/>
      <c r="L65" s="65">
        <f>'身体介護を伴う移動支援・複合（日中＆夜間早朝）'!$J$56</f>
        <v>664</v>
      </c>
      <c r="M65" s="269"/>
      <c r="N65" s="65">
        <f t="shared" si="10"/>
        <v>166</v>
      </c>
      <c r="O65" s="269"/>
      <c r="P65" s="73">
        <f t="shared" si="11"/>
        <v>2498</v>
      </c>
      <c r="Q65" s="74">
        <f t="shared" si="1"/>
        <v>27977</v>
      </c>
      <c r="R65" s="74">
        <f t="shared" si="12"/>
        <v>27378</v>
      </c>
      <c r="S65" s="74">
        <f t="shared" si="13"/>
        <v>27228</v>
      </c>
      <c r="T65" s="74">
        <f t="shared" si="14"/>
        <v>26778</v>
      </c>
      <c r="U65" s="74">
        <f t="shared" si="15"/>
        <v>26478</v>
      </c>
      <c r="V65" s="74">
        <f t="shared" si="16"/>
        <v>25879</v>
      </c>
      <c r="W65" s="74">
        <f t="shared" si="17"/>
        <v>25429</v>
      </c>
      <c r="X65" s="74">
        <f t="shared" si="18"/>
        <v>24980</v>
      </c>
      <c r="Y65" s="44"/>
      <c r="Z65" s="44"/>
    </row>
    <row r="66" spans="1:26" ht="18" customHeight="1" x14ac:dyDescent="0.15">
      <c r="A66" s="57" t="s">
        <v>480</v>
      </c>
      <c r="B66" s="67" t="s">
        <v>6</v>
      </c>
      <c r="C66" s="68" t="s">
        <v>1</v>
      </c>
      <c r="D66" s="69">
        <v>6.5</v>
      </c>
      <c r="E66" s="70" t="s">
        <v>18</v>
      </c>
      <c r="F66" s="69">
        <v>4</v>
      </c>
      <c r="G66" s="70" t="s">
        <v>68</v>
      </c>
      <c r="H66" s="69">
        <v>1.5</v>
      </c>
      <c r="I66" s="84">
        <f t="shared" si="9"/>
        <v>10.5</v>
      </c>
      <c r="J66" s="73">
        <f>基本・単一!$L$16</f>
        <v>1419</v>
      </c>
      <c r="K66" s="269"/>
      <c r="L66" s="65">
        <f>'身体介護を伴う移動支援・複合（日中＆夜間早朝）'!$J$56</f>
        <v>664</v>
      </c>
      <c r="M66" s="269"/>
      <c r="N66" s="65">
        <f t="shared" si="10"/>
        <v>249</v>
      </c>
      <c r="O66" s="269"/>
      <c r="P66" s="73">
        <f t="shared" si="11"/>
        <v>2623</v>
      </c>
      <c r="Q66" s="74">
        <f t="shared" si="1"/>
        <v>29377</v>
      </c>
      <c r="R66" s="74">
        <f t="shared" si="12"/>
        <v>28748</v>
      </c>
      <c r="S66" s="74">
        <f t="shared" si="13"/>
        <v>28590</v>
      </c>
      <c r="T66" s="74">
        <f t="shared" si="14"/>
        <v>28118</v>
      </c>
      <c r="U66" s="74">
        <f t="shared" si="15"/>
        <v>27803</v>
      </c>
      <c r="V66" s="74">
        <f t="shared" si="16"/>
        <v>27174</v>
      </c>
      <c r="W66" s="74">
        <f t="shared" si="17"/>
        <v>26702</v>
      </c>
      <c r="X66" s="74">
        <f t="shared" si="18"/>
        <v>26230</v>
      </c>
      <c r="Y66" s="44"/>
      <c r="Z66" s="44"/>
    </row>
    <row r="67" spans="1:26" ht="18" customHeight="1" x14ac:dyDescent="0.15">
      <c r="A67" s="57" t="s">
        <v>481</v>
      </c>
      <c r="B67" s="67" t="s">
        <v>6</v>
      </c>
      <c r="C67" s="68" t="s">
        <v>1</v>
      </c>
      <c r="D67" s="69">
        <v>6.5</v>
      </c>
      <c r="E67" s="70" t="s">
        <v>18</v>
      </c>
      <c r="F67" s="69">
        <v>4</v>
      </c>
      <c r="G67" s="70" t="s">
        <v>68</v>
      </c>
      <c r="H67" s="69">
        <v>2</v>
      </c>
      <c r="I67" s="84">
        <f t="shared" si="9"/>
        <v>10.5</v>
      </c>
      <c r="J67" s="73">
        <f>基本・単一!$L$16</f>
        <v>1419</v>
      </c>
      <c r="K67" s="269"/>
      <c r="L67" s="65">
        <f>'身体介護を伴う移動支援・複合（日中＆夜間早朝）'!$J$56</f>
        <v>664</v>
      </c>
      <c r="M67" s="269"/>
      <c r="N67" s="65">
        <f t="shared" si="10"/>
        <v>332</v>
      </c>
      <c r="O67" s="269"/>
      <c r="P67" s="73">
        <f t="shared" si="11"/>
        <v>2747</v>
      </c>
      <c r="Q67" s="74">
        <f t="shared" si="1"/>
        <v>30766</v>
      </c>
      <c r="R67" s="74">
        <f t="shared" si="12"/>
        <v>30107</v>
      </c>
      <c r="S67" s="74">
        <f t="shared" si="13"/>
        <v>29942</v>
      </c>
      <c r="T67" s="74">
        <f t="shared" si="14"/>
        <v>29447</v>
      </c>
      <c r="U67" s="74">
        <f t="shared" si="15"/>
        <v>29118</v>
      </c>
      <c r="V67" s="74">
        <f t="shared" si="16"/>
        <v>28458</v>
      </c>
      <c r="W67" s="74">
        <f t="shared" si="17"/>
        <v>27964</v>
      </c>
      <c r="X67" s="74">
        <f t="shared" si="18"/>
        <v>27470</v>
      </c>
      <c r="Y67" s="44"/>
      <c r="Z67" s="44"/>
    </row>
    <row r="68" spans="1:26" ht="18" customHeight="1" x14ac:dyDescent="0.15">
      <c r="A68" s="57" t="s">
        <v>482</v>
      </c>
      <c r="B68" s="67" t="s">
        <v>6</v>
      </c>
      <c r="C68" s="68" t="s">
        <v>1</v>
      </c>
      <c r="D68" s="69">
        <v>6.5</v>
      </c>
      <c r="E68" s="70" t="s">
        <v>18</v>
      </c>
      <c r="F68" s="69">
        <v>4</v>
      </c>
      <c r="G68" s="70" t="s">
        <v>68</v>
      </c>
      <c r="H68" s="69">
        <v>2.5</v>
      </c>
      <c r="I68" s="84">
        <f t="shared" si="9"/>
        <v>10.5</v>
      </c>
      <c r="J68" s="73">
        <f>基本・単一!$L$16</f>
        <v>1419</v>
      </c>
      <c r="K68" s="269"/>
      <c r="L68" s="65">
        <f>'身体介護を伴う移動支援・複合（日中＆夜間早朝）'!$J$56</f>
        <v>664</v>
      </c>
      <c r="M68" s="269"/>
      <c r="N68" s="65">
        <f t="shared" si="10"/>
        <v>415</v>
      </c>
      <c r="O68" s="269"/>
      <c r="P68" s="73">
        <f t="shared" ref="P68:P97" si="19">ROUND(J68*(1+$K$4),0)+ROUND(L68*(1+$M$4),0)+ROUND(N68*(1+$O$4),0)</f>
        <v>2872</v>
      </c>
      <c r="Q68" s="74">
        <f t="shared" ref="Q68:Q97" si="20">ROUNDDOWN($P68*Q$3,0)</f>
        <v>32166</v>
      </c>
      <c r="R68" s="74">
        <f t="shared" ref="R68:R97" si="21">ROUNDDOWN($P68*R$3,0)</f>
        <v>31477</v>
      </c>
      <c r="S68" s="74">
        <f t="shared" ref="S68:S97" si="22">ROUNDDOWN($P68*S$3,0)</f>
        <v>31304</v>
      </c>
      <c r="T68" s="74">
        <f t="shared" ref="T68:T97" si="23">ROUNDDOWN($P68*T$3,0)</f>
        <v>30787</v>
      </c>
      <c r="U68" s="74">
        <f t="shared" ref="U68:U97" si="24">ROUNDDOWN($P68*U$3,0)</f>
        <v>30443</v>
      </c>
      <c r="V68" s="74">
        <f t="shared" ref="V68:V97" si="25">ROUNDDOWN($P68*V$3,0)</f>
        <v>29753</v>
      </c>
      <c r="W68" s="74">
        <f t="shared" ref="W68:W97" si="26">ROUNDDOWN($P68*W$3,0)</f>
        <v>29236</v>
      </c>
      <c r="X68" s="74">
        <f t="shared" ref="X68:X97" si="27">ROUNDDOWN($P68*X$3,0)</f>
        <v>28720</v>
      </c>
      <c r="Y68" s="44"/>
      <c r="Z68" s="44"/>
    </row>
    <row r="69" spans="1:26" ht="18" customHeight="1" x14ac:dyDescent="0.15">
      <c r="A69" s="57" t="s">
        <v>483</v>
      </c>
      <c r="B69" s="67" t="s">
        <v>6</v>
      </c>
      <c r="C69" s="68" t="s">
        <v>1</v>
      </c>
      <c r="D69" s="69">
        <v>7</v>
      </c>
      <c r="E69" s="70" t="s">
        <v>18</v>
      </c>
      <c r="F69" s="69">
        <v>4</v>
      </c>
      <c r="G69" s="70" t="s">
        <v>68</v>
      </c>
      <c r="H69" s="69">
        <v>0.5</v>
      </c>
      <c r="I69" s="84">
        <f t="shared" ref="I69:I97" si="28">D69+F69</f>
        <v>11</v>
      </c>
      <c r="J69" s="73">
        <f>基本・単一!$L$17</f>
        <v>1502</v>
      </c>
      <c r="K69" s="269"/>
      <c r="L69" s="65">
        <f>'身体介護を伴う移動支援・複合（日中＆夜間早朝）'!$J$56</f>
        <v>664</v>
      </c>
      <c r="M69" s="269"/>
      <c r="N69" s="65">
        <f t="shared" si="10"/>
        <v>83</v>
      </c>
      <c r="O69" s="269"/>
      <c r="P69" s="73">
        <f t="shared" si="19"/>
        <v>2457</v>
      </c>
      <c r="Q69" s="74">
        <f t="shared" si="20"/>
        <v>27518</v>
      </c>
      <c r="R69" s="74">
        <f t="shared" si="21"/>
        <v>26928</v>
      </c>
      <c r="S69" s="74">
        <f t="shared" si="22"/>
        <v>26781</v>
      </c>
      <c r="T69" s="74">
        <f t="shared" si="23"/>
        <v>26339</v>
      </c>
      <c r="U69" s="74">
        <f t="shared" si="24"/>
        <v>26044</v>
      </c>
      <c r="V69" s="74">
        <f t="shared" si="25"/>
        <v>25454</v>
      </c>
      <c r="W69" s="74">
        <f t="shared" si="26"/>
        <v>25012</v>
      </c>
      <c r="X69" s="74">
        <f t="shared" si="27"/>
        <v>24570</v>
      </c>
      <c r="Y69" s="44"/>
      <c r="Z69" s="44"/>
    </row>
    <row r="70" spans="1:26" ht="18" customHeight="1" x14ac:dyDescent="0.15">
      <c r="A70" s="57" t="s">
        <v>484</v>
      </c>
      <c r="B70" s="67" t="s">
        <v>6</v>
      </c>
      <c r="C70" s="68" t="s">
        <v>1</v>
      </c>
      <c r="D70" s="69">
        <v>7</v>
      </c>
      <c r="E70" s="70" t="s">
        <v>18</v>
      </c>
      <c r="F70" s="69">
        <v>4</v>
      </c>
      <c r="G70" s="70" t="s">
        <v>68</v>
      </c>
      <c r="H70" s="69">
        <v>1</v>
      </c>
      <c r="I70" s="84">
        <f t="shared" si="28"/>
        <v>11</v>
      </c>
      <c r="J70" s="73">
        <f>基本・単一!$L$17</f>
        <v>1502</v>
      </c>
      <c r="K70" s="269"/>
      <c r="L70" s="65">
        <f>'身体介護を伴う移動支援・複合（日中＆夜間早朝）'!$J$56</f>
        <v>664</v>
      </c>
      <c r="M70" s="269"/>
      <c r="N70" s="65">
        <f t="shared" si="10"/>
        <v>166</v>
      </c>
      <c r="O70" s="269"/>
      <c r="P70" s="73">
        <f t="shared" si="19"/>
        <v>2581</v>
      </c>
      <c r="Q70" s="74">
        <f t="shared" si="20"/>
        <v>28907</v>
      </c>
      <c r="R70" s="74">
        <f t="shared" si="21"/>
        <v>28287</v>
      </c>
      <c r="S70" s="74">
        <f t="shared" si="22"/>
        <v>28132</v>
      </c>
      <c r="T70" s="74">
        <f t="shared" si="23"/>
        <v>27668</v>
      </c>
      <c r="U70" s="74">
        <f t="shared" si="24"/>
        <v>27358</v>
      </c>
      <c r="V70" s="74">
        <f t="shared" si="25"/>
        <v>26739</v>
      </c>
      <c r="W70" s="74">
        <f t="shared" si="26"/>
        <v>26274</v>
      </c>
      <c r="X70" s="74">
        <f t="shared" si="27"/>
        <v>25810</v>
      </c>
      <c r="Y70" s="44"/>
      <c r="Z70" s="44"/>
    </row>
    <row r="71" spans="1:26" ht="18" customHeight="1" x14ac:dyDescent="0.15">
      <c r="A71" s="57" t="s">
        <v>485</v>
      </c>
      <c r="B71" s="67" t="s">
        <v>6</v>
      </c>
      <c r="C71" s="68" t="s">
        <v>1</v>
      </c>
      <c r="D71" s="69">
        <v>7</v>
      </c>
      <c r="E71" s="70" t="s">
        <v>18</v>
      </c>
      <c r="F71" s="69">
        <v>4</v>
      </c>
      <c r="G71" s="70" t="s">
        <v>68</v>
      </c>
      <c r="H71" s="69">
        <v>1.5</v>
      </c>
      <c r="I71" s="84">
        <f t="shared" si="28"/>
        <v>11</v>
      </c>
      <c r="J71" s="73">
        <f>基本・単一!$L$17</f>
        <v>1502</v>
      </c>
      <c r="K71" s="269"/>
      <c r="L71" s="65">
        <f>'身体介護を伴う移動支援・複合（日中＆夜間早朝）'!$J$56</f>
        <v>664</v>
      </c>
      <c r="M71" s="269"/>
      <c r="N71" s="65">
        <f t="shared" si="10"/>
        <v>249</v>
      </c>
      <c r="O71" s="269"/>
      <c r="P71" s="73">
        <f t="shared" si="19"/>
        <v>2706</v>
      </c>
      <c r="Q71" s="74">
        <f t="shared" si="20"/>
        <v>30307</v>
      </c>
      <c r="R71" s="74">
        <f t="shared" si="21"/>
        <v>29657</v>
      </c>
      <c r="S71" s="74">
        <f t="shared" si="22"/>
        <v>29495</v>
      </c>
      <c r="T71" s="74">
        <f t="shared" si="23"/>
        <v>29008</v>
      </c>
      <c r="U71" s="74">
        <f t="shared" si="24"/>
        <v>28683</v>
      </c>
      <c r="V71" s="74">
        <f t="shared" si="25"/>
        <v>28034</v>
      </c>
      <c r="W71" s="74">
        <f t="shared" si="26"/>
        <v>27547</v>
      </c>
      <c r="X71" s="74">
        <f t="shared" si="27"/>
        <v>27060</v>
      </c>
      <c r="Y71" s="44"/>
      <c r="Z71" s="44"/>
    </row>
    <row r="72" spans="1:26" ht="18" customHeight="1" x14ac:dyDescent="0.15">
      <c r="A72" s="57" t="s">
        <v>486</v>
      </c>
      <c r="B72" s="67" t="s">
        <v>6</v>
      </c>
      <c r="C72" s="68" t="s">
        <v>1</v>
      </c>
      <c r="D72" s="69">
        <v>7</v>
      </c>
      <c r="E72" s="70" t="s">
        <v>18</v>
      </c>
      <c r="F72" s="69">
        <v>4</v>
      </c>
      <c r="G72" s="70" t="s">
        <v>68</v>
      </c>
      <c r="H72" s="69">
        <v>2</v>
      </c>
      <c r="I72" s="84">
        <f t="shared" si="28"/>
        <v>11</v>
      </c>
      <c r="J72" s="73">
        <f>基本・単一!$L$17</f>
        <v>1502</v>
      </c>
      <c r="K72" s="269"/>
      <c r="L72" s="65">
        <f>'身体介護を伴う移動支援・複合（日中＆夜間早朝）'!$J$56</f>
        <v>664</v>
      </c>
      <c r="M72" s="269"/>
      <c r="N72" s="65">
        <f t="shared" si="10"/>
        <v>332</v>
      </c>
      <c r="O72" s="269"/>
      <c r="P72" s="73">
        <f t="shared" si="19"/>
        <v>2830</v>
      </c>
      <c r="Q72" s="74">
        <f t="shared" si="20"/>
        <v>31696</v>
      </c>
      <c r="R72" s="74">
        <f t="shared" si="21"/>
        <v>31016</v>
      </c>
      <c r="S72" s="74">
        <f t="shared" si="22"/>
        <v>30847</v>
      </c>
      <c r="T72" s="74">
        <f t="shared" si="23"/>
        <v>30337</v>
      </c>
      <c r="U72" s="74">
        <f t="shared" si="24"/>
        <v>29998</v>
      </c>
      <c r="V72" s="74">
        <f t="shared" si="25"/>
        <v>29318</v>
      </c>
      <c r="W72" s="74">
        <f t="shared" si="26"/>
        <v>28809</v>
      </c>
      <c r="X72" s="74">
        <f t="shared" si="27"/>
        <v>28300</v>
      </c>
      <c r="Y72" s="44"/>
      <c r="Z72" s="44"/>
    </row>
    <row r="73" spans="1:26" ht="18" customHeight="1" x14ac:dyDescent="0.15">
      <c r="A73" s="57" t="s">
        <v>487</v>
      </c>
      <c r="B73" s="67" t="s">
        <v>6</v>
      </c>
      <c r="C73" s="68" t="s">
        <v>1</v>
      </c>
      <c r="D73" s="69">
        <v>7</v>
      </c>
      <c r="E73" s="70" t="s">
        <v>18</v>
      </c>
      <c r="F73" s="69">
        <v>4</v>
      </c>
      <c r="G73" s="70" t="s">
        <v>68</v>
      </c>
      <c r="H73" s="69">
        <v>2.5</v>
      </c>
      <c r="I73" s="84">
        <f t="shared" si="28"/>
        <v>11</v>
      </c>
      <c r="J73" s="73">
        <f>基本・単一!$L$17</f>
        <v>1502</v>
      </c>
      <c r="K73" s="269"/>
      <c r="L73" s="65">
        <f>'身体介護を伴う移動支援・複合（日中＆夜間早朝）'!$J$56</f>
        <v>664</v>
      </c>
      <c r="M73" s="269"/>
      <c r="N73" s="65">
        <f t="shared" si="10"/>
        <v>415</v>
      </c>
      <c r="O73" s="269"/>
      <c r="P73" s="73">
        <f t="shared" si="19"/>
        <v>2955</v>
      </c>
      <c r="Q73" s="74">
        <f t="shared" si="20"/>
        <v>33096</v>
      </c>
      <c r="R73" s="74">
        <f t="shared" si="21"/>
        <v>32386</v>
      </c>
      <c r="S73" s="74">
        <f t="shared" si="22"/>
        <v>32209</v>
      </c>
      <c r="T73" s="74">
        <f t="shared" si="23"/>
        <v>31677</v>
      </c>
      <c r="U73" s="74">
        <f t="shared" si="24"/>
        <v>31323</v>
      </c>
      <c r="V73" s="74">
        <f t="shared" si="25"/>
        <v>30613</v>
      </c>
      <c r="W73" s="74">
        <f t="shared" si="26"/>
        <v>30081</v>
      </c>
      <c r="X73" s="74">
        <f t="shared" si="27"/>
        <v>29550</v>
      </c>
      <c r="Y73" s="44"/>
      <c r="Z73" s="44"/>
    </row>
    <row r="74" spans="1:26" ht="18" customHeight="1" x14ac:dyDescent="0.15">
      <c r="A74" s="57" t="s">
        <v>488</v>
      </c>
      <c r="B74" s="67" t="s">
        <v>6</v>
      </c>
      <c r="C74" s="68" t="s">
        <v>1</v>
      </c>
      <c r="D74" s="69">
        <v>7.5</v>
      </c>
      <c r="E74" s="70" t="s">
        <v>18</v>
      </c>
      <c r="F74" s="69">
        <v>4</v>
      </c>
      <c r="G74" s="70" t="s">
        <v>68</v>
      </c>
      <c r="H74" s="69">
        <v>0.5</v>
      </c>
      <c r="I74" s="84">
        <f t="shared" si="28"/>
        <v>11.5</v>
      </c>
      <c r="J74" s="73">
        <f>基本・単一!$L$18</f>
        <v>1585</v>
      </c>
      <c r="K74" s="269"/>
      <c r="L74" s="65">
        <f>'身体介護を伴う移動支援・複合（日中＆夜間早朝）'!$J$56</f>
        <v>664</v>
      </c>
      <c r="M74" s="269"/>
      <c r="N74" s="65">
        <f t="shared" ref="N74:N92" si="29">N69</f>
        <v>83</v>
      </c>
      <c r="O74" s="269"/>
      <c r="P74" s="73">
        <f t="shared" si="19"/>
        <v>2540</v>
      </c>
      <c r="Q74" s="74">
        <f t="shared" si="20"/>
        <v>28448</v>
      </c>
      <c r="R74" s="74">
        <f t="shared" si="21"/>
        <v>27838</v>
      </c>
      <c r="S74" s="74">
        <f t="shared" si="22"/>
        <v>27686</v>
      </c>
      <c r="T74" s="74">
        <f t="shared" si="23"/>
        <v>27228</v>
      </c>
      <c r="U74" s="74">
        <f t="shared" si="24"/>
        <v>26924</v>
      </c>
      <c r="V74" s="74">
        <f t="shared" si="25"/>
        <v>26314</v>
      </c>
      <c r="W74" s="74">
        <f t="shared" si="26"/>
        <v>25857</v>
      </c>
      <c r="X74" s="74">
        <f t="shared" si="27"/>
        <v>25400</v>
      </c>
      <c r="Y74" s="44"/>
      <c r="Z74" s="44"/>
    </row>
    <row r="75" spans="1:26" ht="18" customHeight="1" x14ac:dyDescent="0.15">
      <c r="A75" s="57" t="s">
        <v>489</v>
      </c>
      <c r="B75" s="67" t="s">
        <v>6</v>
      </c>
      <c r="C75" s="68" t="s">
        <v>1</v>
      </c>
      <c r="D75" s="69">
        <v>7.5</v>
      </c>
      <c r="E75" s="70" t="s">
        <v>18</v>
      </c>
      <c r="F75" s="69">
        <v>4</v>
      </c>
      <c r="G75" s="70" t="s">
        <v>68</v>
      </c>
      <c r="H75" s="69">
        <v>1</v>
      </c>
      <c r="I75" s="84">
        <f t="shared" si="28"/>
        <v>11.5</v>
      </c>
      <c r="J75" s="73">
        <f>基本・単一!$L$18</f>
        <v>1585</v>
      </c>
      <c r="K75" s="269"/>
      <c r="L75" s="65">
        <f>'身体介護を伴う移動支援・複合（日中＆夜間早朝）'!$J$56</f>
        <v>664</v>
      </c>
      <c r="M75" s="269"/>
      <c r="N75" s="65">
        <f t="shared" si="29"/>
        <v>166</v>
      </c>
      <c r="O75" s="269"/>
      <c r="P75" s="73">
        <f t="shared" si="19"/>
        <v>2664</v>
      </c>
      <c r="Q75" s="74">
        <f t="shared" si="20"/>
        <v>29836</v>
      </c>
      <c r="R75" s="74">
        <f t="shared" si="21"/>
        <v>29197</v>
      </c>
      <c r="S75" s="74">
        <f t="shared" si="22"/>
        <v>29037</v>
      </c>
      <c r="T75" s="74">
        <f t="shared" si="23"/>
        <v>28558</v>
      </c>
      <c r="U75" s="74">
        <f t="shared" si="24"/>
        <v>28238</v>
      </c>
      <c r="V75" s="74">
        <f t="shared" si="25"/>
        <v>27599</v>
      </c>
      <c r="W75" s="74">
        <f t="shared" si="26"/>
        <v>27119</v>
      </c>
      <c r="X75" s="74">
        <f t="shared" si="27"/>
        <v>26640</v>
      </c>
      <c r="Y75" s="44"/>
      <c r="Z75" s="44"/>
    </row>
    <row r="76" spans="1:26" ht="18" customHeight="1" x14ac:dyDescent="0.15">
      <c r="A76" s="57" t="s">
        <v>490</v>
      </c>
      <c r="B76" s="67" t="s">
        <v>6</v>
      </c>
      <c r="C76" s="68" t="s">
        <v>1</v>
      </c>
      <c r="D76" s="69">
        <v>7.5</v>
      </c>
      <c r="E76" s="70" t="s">
        <v>18</v>
      </c>
      <c r="F76" s="69">
        <v>4</v>
      </c>
      <c r="G76" s="70" t="s">
        <v>68</v>
      </c>
      <c r="H76" s="69">
        <v>1.5</v>
      </c>
      <c r="I76" s="84">
        <f t="shared" si="28"/>
        <v>11.5</v>
      </c>
      <c r="J76" s="73">
        <f>基本・単一!$L$18</f>
        <v>1585</v>
      </c>
      <c r="K76" s="269"/>
      <c r="L76" s="65">
        <f>'身体介護を伴う移動支援・複合（日中＆夜間早朝）'!$J$56</f>
        <v>664</v>
      </c>
      <c r="M76" s="269"/>
      <c r="N76" s="65">
        <f t="shared" si="29"/>
        <v>249</v>
      </c>
      <c r="O76" s="269"/>
      <c r="P76" s="73">
        <f t="shared" si="19"/>
        <v>2789</v>
      </c>
      <c r="Q76" s="74">
        <f t="shared" si="20"/>
        <v>31236</v>
      </c>
      <c r="R76" s="74">
        <f t="shared" si="21"/>
        <v>30567</v>
      </c>
      <c r="S76" s="74">
        <f t="shared" si="22"/>
        <v>30400</v>
      </c>
      <c r="T76" s="74">
        <f t="shared" si="23"/>
        <v>29898</v>
      </c>
      <c r="U76" s="74">
        <f t="shared" si="24"/>
        <v>29563</v>
      </c>
      <c r="V76" s="74">
        <f t="shared" si="25"/>
        <v>28894</v>
      </c>
      <c r="W76" s="74">
        <f t="shared" si="26"/>
        <v>28392</v>
      </c>
      <c r="X76" s="74">
        <f t="shared" si="27"/>
        <v>27890</v>
      </c>
      <c r="Y76" s="44"/>
      <c r="Z76" s="44"/>
    </row>
    <row r="77" spans="1:26" ht="18" customHeight="1" x14ac:dyDescent="0.15">
      <c r="A77" s="57" t="s">
        <v>491</v>
      </c>
      <c r="B77" s="67" t="s">
        <v>6</v>
      </c>
      <c r="C77" s="68" t="s">
        <v>1</v>
      </c>
      <c r="D77" s="69">
        <v>7.5</v>
      </c>
      <c r="E77" s="70" t="s">
        <v>18</v>
      </c>
      <c r="F77" s="69">
        <v>4</v>
      </c>
      <c r="G77" s="70" t="s">
        <v>68</v>
      </c>
      <c r="H77" s="69">
        <v>2</v>
      </c>
      <c r="I77" s="84">
        <f t="shared" si="28"/>
        <v>11.5</v>
      </c>
      <c r="J77" s="73">
        <f>基本・単一!$L$18</f>
        <v>1585</v>
      </c>
      <c r="K77" s="269"/>
      <c r="L77" s="65">
        <f>'身体介護を伴う移動支援・複合（日中＆夜間早朝）'!$J$56</f>
        <v>664</v>
      </c>
      <c r="M77" s="269"/>
      <c r="N77" s="65">
        <f t="shared" si="29"/>
        <v>332</v>
      </c>
      <c r="O77" s="269"/>
      <c r="P77" s="73">
        <f t="shared" si="19"/>
        <v>2913</v>
      </c>
      <c r="Q77" s="74">
        <f t="shared" si="20"/>
        <v>32625</v>
      </c>
      <c r="R77" s="74">
        <f t="shared" si="21"/>
        <v>31926</v>
      </c>
      <c r="S77" s="74">
        <f t="shared" si="22"/>
        <v>31751</v>
      </c>
      <c r="T77" s="74">
        <f t="shared" si="23"/>
        <v>31227</v>
      </c>
      <c r="U77" s="74">
        <f t="shared" si="24"/>
        <v>30877</v>
      </c>
      <c r="V77" s="74">
        <f t="shared" si="25"/>
        <v>30178</v>
      </c>
      <c r="W77" s="74">
        <f t="shared" si="26"/>
        <v>29654</v>
      </c>
      <c r="X77" s="74">
        <f t="shared" si="27"/>
        <v>29130</v>
      </c>
      <c r="Y77" s="44"/>
      <c r="Z77" s="44"/>
    </row>
    <row r="78" spans="1:26" ht="18" customHeight="1" x14ac:dyDescent="0.15">
      <c r="A78" s="57" t="s">
        <v>492</v>
      </c>
      <c r="B78" s="67" t="s">
        <v>6</v>
      </c>
      <c r="C78" s="68" t="s">
        <v>1</v>
      </c>
      <c r="D78" s="69">
        <v>7.5</v>
      </c>
      <c r="E78" s="70" t="s">
        <v>18</v>
      </c>
      <c r="F78" s="69">
        <v>4</v>
      </c>
      <c r="G78" s="70" t="s">
        <v>68</v>
      </c>
      <c r="H78" s="69">
        <v>2.5</v>
      </c>
      <c r="I78" s="84">
        <f t="shared" si="28"/>
        <v>11.5</v>
      </c>
      <c r="J78" s="73">
        <f>基本・単一!$L$18</f>
        <v>1585</v>
      </c>
      <c r="K78" s="269"/>
      <c r="L78" s="65">
        <f>'身体介護を伴う移動支援・複合（日中＆夜間早朝）'!$J$56</f>
        <v>664</v>
      </c>
      <c r="M78" s="269"/>
      <c r="N78" s="65">
        <f t="shared" si="29"/>
        <v>415</v>
      </c>
      <c r="O78" s="269"/>
      <c r="P78" s="73">
        <f t="shared" si="19"/>
        <v>3038</v>
      </c>
      <c r="Q78" s="74">
        <f t="shared" si="20"/>
        <v>34025</v>
      </c>
      <c r="R78" s="74">
        <f t="shared" si="21"/>
        <v>33296</v>
      </c>
      <c r="S78" s="74">
        <f t="shared" si="22"/>
        <v>33114</v>
      </c>
      <c r="T78" s="74">
        <f t="shared" si="23"/>
        <v>32567</v>
      </c>
      <c r="U78" s="74">
        <f t="shared" si="24"/>
        <v>32202</v>
      </c>
      <c r="V78" s="74">
        <f t="shared" si="25"/>
        <v>31473</v>
      </c>
      <c r="W78" s="74">
        <f t="shared" si="26"/>
        <v>30926</v>
      </c>
      <c r="X78" s="74">
        <f t="shared" si="27"/>
        <v>30380</v>
      </c>
      <c r="Y78" s="44"/>
      <c r="Z78" s="44"/>
    </row>
    <row r="79" spans="1:26" ht="18" customHeight="1" x14ac:dyDescent="0.15">
      <c r="A79" s="57" t="s">
        <v>493</v>
      </c>
      <c r="B79" s="67" t="s">
        <v>6</v>
      </c>
      <c r="C79" s="68" t="s">
        <v>1</v>
      </c>
      <c r="D79" s="69">
        <v>8</v>
      </c>
      <c r="E79" s="70" t="s">
        <v>18</v>
      </c>
      <c r="F79" s="69">
        <v>4</v>
      </c>
      <c r="G79" s="70" t="s">
        <v>68</v>
      </c>
      <c r="H79" s="69">
        <v>0.5</v>
      </c>
      <c r="I79" s="84">
        <f t="shared" si="28"/>
        <v>12</v>
      </c>
      <c r="J79" s="73">
        <f>基本・単一!$L$19</f>
        <v>1668</v>
      </c>
      <c r="K79" s="269"/>
      <c r="L79" s="65">
        <f>'身体介護を伴う移動支援・複合（日中＆夜間早朝）'!$J$56</f>
        <v>664</v>
      </c>
      <c r="M79" s="269"/>
      <c r="N79" s="65">
        <f t="shared" si="29"/>
        <v>83</v>
      </c>
      <c r="O79" s="269"/>
      <c r="P79" s="73">
        <f t="shared" si="19"/>
        <v>2623</v>
      </c>
      <c r="Q79" s="74">
        <f t="shared" si="20"/>
        <v>29377</v>
      </c>
      <c r="R79" s="74">
        <f t="shared" si="21"/>
        <v>28748</v>
      </c>
      <c r="S79" s="74">
        <f t="shared" si="22"/>
        <v>28590</v>
      </c>
      <c r="T79" s="74">
        <f t="shared" si="23"/>
        <v>28118</v>
      </c>
      <c r="U79" s="74">
        <f t="shared" si="24"/>
        <v>27803</v>
      </c>
      <c r="V79" s="74">
        <f t="shared" si="25"/>
        <v>27174</v>
      </c>
      <c r="W79" s="74">
        <f t="shared" si="26"/>
        <v>26702</v>
      </c>
      <c r="X79" s="74">
        <f t="shared" si="27"/>
        <v>26230</v>
      </c>
      <c r="Y79" s="44"/>
      <c r="Z79" s="44"/>
    </row>
    <row r="80" spans="1:26" ht="18" customHeight="1" x14ac:dyDescent="0.15">
      <c r="A80" s="57" t="s">
        <v>494</v>
      </c>
      <c r="B80" s="67" t="s">
        <v>6</v>
      </c>
      <c r="C80" s="68" t="s">
        <v>1</v>
      </c>
      <c r="D80" s="69">
        <v>8</v>
      </c>
      <c r="E80" s="70" t="s">
        <v>18</v>
      </c>
      <c r="F80" s="69">
        <v>4</v>
      </c>
      <c r="G80" s="70" t="s">
        <v>68</v>
      </c>
      <c r="H80" s="69">
        <v>1</v>
      </c>
      <c r="I80" s="84">
        <f t="shared" si="28"/>
        <v>12</v>
      </c>
      <c r="J80" s="73">
        <f>基本・単一!$L$19</f>
        <v>1668</v>
      </c>
      <c r="K80" s="269"/>
      <c r="L80" s="65">
        <f>'身体介護を伴う移動支援・複合（日中＆夜間早朝）'!$J$56</f>
        <v>664</v>
      </c>
      <c r="M80" s="269"/>
      <c r="N80" s="65">
        <f t="shared" si="29"/>
        <v>166</v>
      </c>
      <c r="O80" s="269"/>
      <c r="P80" s="73">
        <f t="shared" si="19"/>
        <v>2747</v>
      </c>
      <c r="Q80" s="74">
        <f t="shared" si="20"/>
        <v>30766</v>
      </c>
      <c r="R80" s="74">
        <f t="shared" si="21"/>
        <v>30107</v>
      </c>
      <c r="S80" s="74">
        <f t="shared" si="22"/>
        <v>29942</v>
      </c>
      <c r="T80" s="74">
        <f t="shared" si="23"/>
        <v>29447</v>
      </c>
      <c r="U80" s="74">
        <f t="shared" si="24"/>
        <v>29118</v>
      </c>
      <c r="V80" s="74">
        <f t="shared" si="25"/>
        <v>28458</v>
      </c>
      <c r="W80" s="74">
        <f t="shared" si="26"/>
        <v>27964</v>
      </c>
      <c r="X80" s="74">
        <f t="shared" si="27"/>
        <v>27470</v>
      </c>
      <c r="Y80" s="44"/>
      <c r="Z80" s="44"/>
    </row>
    <row r="81" spans="1:26" ht="18" customHeight="1" x14ac:dyDescent="0.15">
      <c r="A81" s="57" t="s">
        <v>495</v>
      </c>
      <c r="B81" s="67" t="s">
        <v>6</v>
      </c>
      <c r="C81" s="68" t="s">
        <v>1</v>
      </c>
      <c r="D81" s="69">
        <v>8</v>
      </c>
      <c r="E81" s="70" t="s">
        <v>18</v>
      </c>
      <c r="F81" s="69">
        <v>4</v>
      </c>
      <c r="G81" s="70" t="s">
        <v>68</v>
      </c>
      <c r="H81" s="69">
        <v>1.5</v>
      </c>
      <c r="I81" s="84">
        <f t="shared" si="28"/>
        <v>12</v>
      </c>
      <c r="J81" s="73">
        <f>基本・単一!$L$19</f>
        <v>1668</v>
      </c>
      <c r="K81" s="269"/>
      <c r="L81" s="65">
        <f>'身体介護を伴う移動支援・複合（日中＆夜間早朝）'!$J$56</f>
        <v>664</v>
      </c>
      <c r="M81" s="269"/>
      <c r="N81" s="65">
        <f t="shared" si="29"/>
        <v>249</v>
      </c>
      <c r="O81" s="269"/>
      <c r="P81" s="73">
        <f t="shared" si="19"/>
        <v>2872</v>
      </c>
      <c r="Q81" s="74">
        <f t="shared" si="20"/>
        <v>32166</v>
      </c>
      <c r="R81" s="74">
        <f t="shared" si="21"/>
        <v>31477</v>
      </c>
      <c r="S81" s="74">
        <f t="shared" si="22"/>
        <v>31304</v>
      </c>
      <c r="T81" s="74">
        <f t="shared" si="23"/>
        <v>30787</v>
      </c>
      <c r="U81" s="74">
        <f t="shared" si="24"/>
        <v>30443</v>
      </c>
      <c r="V81" s="74">
        <f t="shared" si="25"/>
        <v>29753</v>
      </c>
      <c r="W81" s="74">
        <f t="shared" si="26"/>
        <v>29236</v>
      </c>
      <c r="X81" s="74">
        <f t="shared" si="27"/>
        <v>28720</v>
      </c>
      <c r="Y81" s="44"/>
      <c r="Z81" s="44"/>
    </row>
    <row r="82" spans="1:26" ht="18" customHeight="1" x14ac:dyDescent="0.15">
      <c r="A82" s="57" t="s">
        <v>496</v>
      </c>
      <c r="B82" s="67" t="s">
        <v>6</v>
      </c>
      <c r="C82" s="68" t="s">
        <v>1</v>
      </c>
      <c r="D82" s="69">
        <v>8</v>
      </c>
      <c r="E82" s="70" t="s">
        <v>18</v>
      </c>
      <c r="F82" s="69">
        <v>4</v>
      </c>
      <c r="G82" s="70" t="s">
        <v>68</v>
      </c>
      <c r="H82" s="69">
        <v>2</v>
      </c>
      <c r="I82" s="84">
        <f t="shared" si="28"/>
        <v>12</v>
      </c>
      <c r="J82" s="73">
        <f>基本・単一!$L$19</f>
        <v>1668</v>
      </c>
      <c r="K82" s="269"/>
      <c r="L82" s="65">
        <f>'身体介護を伴う移動支援・複合（日中＆夜間早朝）'!$J$56</f>
        <v>664</v>
      </c>
      <c r="M82" s="269"/>
      <c r="N82" s="65">
        <f t="shared" si="29"/>
        <v>332</v>
      </c>
      <c r="O82" s="269"/>
      <c r="P82" s="73">
        <f t="shared" si="19"/>
        <v>2996</v>
      </c>
      <c r="Q82" s="74">
        <f t="shared" si="20"/>
        <v>33555</v>
      </c>
      <c r="R82" s="74">
        <f t="shared" si="21"/>
        <v>32836</v>
      </c>
      <c r="S82" s="74">
        <f t="shared" si="22"/>
        <v>32656</v>
      </c>
      <c r="T82" s="74">
        <f t="shared" si="23"/>
        <v>32117</v>
      </c>
      <c r="U82" s="74">
        <f t="shared" si="24"/>
        <v>31757</v>
      </c>
      <c r="V82" s="74">
        <f t="shared" si="25"/>
        <v>31038</v>
      </c>
      <c r="W82" s="74">
        <f t="shared" si="26"/>
        <v>30499</v>
      </c>
      <c r="X82" s="74">
        <f t="shared" si="27"/>
        <v>29960</v>
      </c>
      <c r="Y82" s="44"/>
      <c r="Z82" s="44"/>
    </row>
    <row r="83" spans="1:26" ht="18" customHeight="1" x14ac:dyDescent="0.15">
      <c r="A83" s="57" t="s">
        <v>497</v>
      </c>
      <c r="B83" s="67" t="s">
        <v>6</v>
      </c>
      <c r="C83" s="68" t="s">
        <v>1</v>
      </c>
      <c r="D83" s="69">
        <v>8</v>
      </c>
      <c r="E83" s="70" t="s">
        <v>18</v>
      </c>
      <c r="F83" s="69">
        <v>4</v>
      </c>
      <c r="G83" s="70" t="s">
        <v>68</v>
      </c>
      <c r="H83" s="69">
        <v>2.5</v>
      </c>
      <c r="I83" s="84">
        <f t="shared" si="28"/>
        <v>12</v>
      </c>
      <c r="J83" s="73">
        <f>基本・単一!$L$19</f>
        <v>1668</v>
      </c>
      <c r="K83" s="269"/>
      <c r="L83" s="65">
        <f>'身体介護を伴う移動支援・複合（日中＆夜間早朝）'!$J$56</f>
        <v>664</v>
      </c>
      <c r="M83" s="269"/>
      <c r="N83" s="65">
        <f t="shared" si="29"/>
        <v>415</v>
      </c>
      <c r="O83" s="269"/>
      <c r="P83" s="73">
        <f t="shared" si="19"/>
        <v>3121</v>
      </c>
      <c r="Q83" s="74">
        <f t="shared" si="20"/>
        <v>34955</v>
      </c>
      <c r="R83" s="74">
        <f t="shared" si="21"/>
        <v>34206</v>
      </c>
      <c r="S83" s="74">
        <f t="shared" si="22"/>
        <v>34018</v>
      </c>
      <c r="T83" s="74">
        <f t="shared" si="23"/>
        <v>33457</v>
      </c>
      <c r="U83" s="74">
        <f t="shared" si="24"/>
        <v>33082</v>
      </c>
      <c r="V83" s="74">
        <f t="shared" si="25"/>
        <v>32333</v>
      </c>
      <c r="W83" s="74">
        <f t="shared" si="26"/>
        <v>31771</v>
      </c>
      <c r="X83" s="74">
        <f t="shared" si="27"/>
        <v>31210</v>
      </c>
      <c r="Y83" s="44"/>
      <c r="Z83" s="44"/>
    </row>
    <row r="84" spans="1:26" ht="18" customHeight="1" x14ac:dyDescent="0.15">
      <c r="A84" s="57" t="s">
        <v>498</v>
      </c>
      <c r="B84" s="67" t="s">
        <v>6</v>
      </c>
      <c r="C84" s="68" t="s">
        <v>1</v>
      </c>
      <c r="D84" s="69">
        <v>8.5</v>
      </c>
      <c r="E84" s="70" t="s">
        <v>18</v>
      </c>
      <c r="F84" s="69">
        <v>4</v>
      </c>
      <c r="G84" s="70" t="s">
        <v>68</v>
      </c>
      <c r="H84" s="69">
        <v>0.5</v>
      </c>
      <c r="I84" s="84">
        <f t="shared" si="28"/>
        <v>12.5</v>
      </c>
      <c r="J84" s="73">
        <f>基本・単一!$L$20</f>
        <v>1751</v>
      </c>
      <c r="K84" s="269"/>
      <c r="L84" s="65">
        <f>'身体介護を伴う移動支援・複合（日中＆夜間早朝）'!$J$56</f>
        <v>664</v>
      </c>
      <c r="M84" s="269"/>
      <c r="N84" s="65">
        <f t="shared" si="29"/>
        <v>83</v>
      </c>
      <c r="O84" s="269"/>
      <c r="P84" s="73">
        <f t="shared" si="19"/>
        <v>2706</v>
      </c>
      <c r="Q84" s="74">
        <f t="shared" si="20"/>
        <v>30307</v>
      </c>
      <c r="R84" s="74">
        <f t="shared" si="21"/>
        <v>29657</v>
      </c>
      <c r="S84" s="74">
        <f t="shared" si="22"/>
        <v>29495</v>
      </c>
      <c r="T84" s="74">
        <f t="shared" si="23"/>
        <v>29008</v>
      </c>
      <c r="U84" s="74">
        <f t="shared" si="24"/>
        <v>28683</v>
      </c>
      <c r="V84" s="74">
        <f t="shared" si="25"/>
        <v>28034</v>
      </c>
      <c r="W84" s="74">
        <f t="shared" si="26"/>
        <v>27547</v>
      </c>
      <c r="X84" s="74">
        <f t="shared" si="27"/>
        <v>27060</v>
      </c>
      <c r="Y84" s="44"/>
      <c r="Z84" s="44"/>
    </row>
    <row r="85" spans="1:26" ht="18" customHeight="1" x14ac:dyDescent="0.15">
      <c r="A85" s="57" t="s">
        <v>499</v>
      </c>
      <c r="B85" s="67" t="s">
        <v>6</v>
      </c>
      <c r="C85" s="68" t="s">
        <v>1</v>
      </c>
      <c r="D85" s="69">
        <v>8.5</v>
      </c>
      <c r="E85" s="70" t="s">
        <v>18</v>
      </c>
      <c r="F85" s="69">
        <v>4</v>
      </c>
      <c r="G85" s="70" t="s">
        <v>68</v>
      </c>
      <c r="H85" s="69">
        <v>1</v>
      </c>
      <c r="I85" s="84">
        <f t="shared" si="28"/>
        <v>12.5</v>
      </c>
      <c r="J85" s="73">
        <f>基本・単一!$L$20</f>
        <v>1751</v>
      </c>
      <c r="K85" s="269"/>
      <c r="L85" s="65">
        <f>'身体介護を伴う移動支援・複合（日中＆夜間早朝）'!$J$56</f>
        <v>664</v>
      </c>
      <c r="M85" s="269"/>
      <c r="N85" s="65">
        <f t="shared" si="29"/>
        <v>166</v>
      </c>
      <c r="O85" s="269"/>
      <c r="P85" s="73">
        <f t="shared" si="19"/>
        <v>2830</v>
      </c>
      <c r="Q85" s="74">
        <f t="shared" si="20"/>
        <v>31696</v>
      </c>
      <c r="R85" s="74">
        <f t="shared" si="21"/>
        <v>31016</v>
      </c>
      <c r="S85" s="74">
        <f t="shared" si="22"/>
        <v>30847</v>
      </c>
      <c r="T85" s="74">
        <f t="shared" si="23"/>
        <v>30337</v>
      </c>
      <c r="U85" s="74">
        <f t="shared" si="24"/>
        <v>29998</v>
      </c>
      <c r="V85" s="74">
        <f t="shared" si="25"/>
        <v>29318</v>
      </c>
      <c r="W85" s="74">
        <f t="shared" si="26"/>
        <v>28809</v>
      </c>
      <c r="X85" s="74">
        <f t="shared" si="27"/>
        <v>28300</v>
      </c>
      <c r="Y85" s="44"/>
      <c r="Z85" s="44"/>
    </row>
    <row r="86" spans="1:26" ht="18" customHeight="1" x14ac:dyDescent="0.15">
      <c r="A86" s="57" t="s">
        <v>500</v>
      </c>
      <c r="B86" s="67" t="s">
        <v>6</v>
      </c>
      <c r="C86" s="68" t="s">
        <v>1</v>
      </c>
      <c r="D86" s="69">
        <v>8.5</v>
      </c>
      <c r="E86" s="70" t="s">
        <v>18</v>
      </c>
      <c r="F86" s="69">
        <v>4</v>
      </c>
      <c r="G86" s="70" t="s">
        <v>68</v>
      </c>
      <c r="H86" s="69">
        <v>1.5</v>
      </c>
      <c r="I86" s="84">
        <f t="shared" si="28"/>
        <v>12.5</v>
      </c>
      <c r="J86" s="73">
        <f>基本・単一!$L$20</f>
        <v>1751</v>
      </c>
      <c r="K86" s="269"/>
      <c r="L86" s="65">
        <f>'身体介護を伴う移動支援・複合（日中＆夜間早朝）'!$J$56</f>
        <v>664</v>
      </c>
      <c r="M86" s="269"/>
      <c r="N86" s="65">
        <f t="shared" si="29"/>
        <v>249</v>
      </c>
      <c r="O86" s="269"/>
      <c r="P86" s="73">
        <f t="shared" si="19"/>
        <v>2955</v>
      </c>
      <c r="Q86" s="74">
        <f t="shared" si="20"/>
        <v>33096</v>
      </c>
      <c r="R86" s="74">
        <f t="shared" si="21"/>
        <v>32386</v>
      </c>
      <c r="S86" s="74">
        <f t="shared" si="22"/>
        <v>32209</v>
      </c>
      <c r="T86" s="74">
        <f t="shared" si="23"/>
        <v>31677</v>
      </c>
      <c r="U86" s="74">
        <f t="shared" si="24"/>
        <v>31323</v>
      </c>
      <c r="V86" s="74">
        <f t="shared" si="25"/>
        <v>30613</v>
      </c>
      <c r="W86" s="74">
        <f t="shared" si="26"/>
        <v>30081</v>
      </c>
      <c r="X86" s="74">
        <f t="shared" si="27"/>
        <v>29550</v>
      </c>
      <c r="Y86" s="44"/>
      <c r="Z86" s="44"/>
    </row>
    <row r="87" spans="1:26" ht="18" customHeight="1" x14ac:dyDescent="0.15">
      <c r="A87" s="57" t="s">
        <v>501</v>
      </c>
      <c r="B87" s="67" t="s">
        <v>6</v>
      </c>
      <c r="C87" s="68" t="s">
        <v>1</v>
      </c>
      <c r="D87" s="69">
        <v>8.5</v>
      </c>
      <c r="E87" s="70" t="s">
        <v>18</v>
      </c>
      <c r="F87" s="69">
        <v>4</v>
      </c>
      <c r="G87" s="70" t="s">
        <v>68</v>
      </c>
      <c r="H87" s="69">
        <v>2</v>
      </c>
      <c r="I87" s="84">
        <f t="shared" si="28"/>
        <v>12.5</v>
      </c>
      <c r="J87" s="73">
        <f>基本・単一!$L$20</f>
        <v>1751</v>
      </c>
      <c r="K87" s="269"/>
      <c r="L87" s="65">
        <f>'身体介護を伴う移動支援・複合（日中＆夜間早朝）'!$J$56</f>
        <v>664</v>
      </c>
      <c r="M87" s="269"/>
      <c r="N87" s="65">
        <f t="shared" si="29"/>
        <v>332</v>
      </c>
      <c r="O87" s="269"/>
      <c r="P87" s="73">
        <f t="shared" si="19"/>
        <v>3079</v>
      </c>
      <c r="Q87" s="74">
        <f t="shared" si="20"/>
        <v>34484</v>
      </c>
      <c r="R87" s="74">
        <f t="shared" si="21"/>
        <v>33745</v>
      </c>
      <c r="S87" s="74">
        <f t="shared" si="22"/>
        <v>33561</v>
      </c>
      <c r="T87" s="74">
        <f t="shared" si="23"/>
        <v>33006</v>
      </c>
      <c r="U87" s="74">
        <f t="shared" si="24"/>
        <v>32637</v>
      </c>
      <c r="V87" s="74">
        <f t="shared" si="25"/>
        <v>31898</v>
      </c>
      <c r="W87" s="74">
        <f t="shared" si="26"/>
        <v>31344</v>
      </c>
      <c r="X87" s="74">
        <f t="shared" si="27"/>
        <v>30790</v>
      </c>
      <c r="Y87" s="44"/>
      <c r="Z87" s="44"/>
    </row>
    <row r="88" spans="1:26" ht="18" customHeight="1" x14ac:dyDescent="0.15">
      <c r="A88" s="57" t="s">
        <v>502</v>
      </c>
      <c r="B88" s="67" t="s">
        <v>6</v>
      </c>
      <c r="C88" s="68" t="s">
        <v>1</v>
      </c>
      <c r="D88" s="69">
        <v>8.5</v>
      </c>
      <c r="E88" s="70" t="s">
        <v>18</v>
      </c>
      <c r="F88" s="69">
        <v>4</v>
      </c>
      <c r="G88" s="70" t="s">
        <v>68</v>
      </c>
      <c r="H88" s="69">
        <v>2.5</v>
      </c>
      <c r="I88" s="84">
        <f t="shared" si="28"/>
        <v>12.5</v>
      </c>
      <c r="J88" s="73">
        <f>基本・単一!$L$20</f>
        <v>1751</v>
      </c>
      <c r="K88" s="269"/>
      <c r="L88" s="65">
        <f>'身体介護を伴う移動支援・複合（日中＆夜間早朝）'!$J$56</f>
        <v>664</v>
      </c>
      <c r="M88" s="269"/>
      <c r="N88" s="65">
        <f t="shared" si="29"/>
        <v>415</v>
      </c>
      <c r="O88" s="269"/>
      <c r="P88" s="73">
        <f t="shared" si="19"/>
        <v>3204</v>
      </c>
      <c r="Q88" s="74">
        <f t="shared" si="20"/>
        <v>35884</v>
      </c>
      <c r="R88" s="74">
        <f t="shared" si="21"/>
        <v>35115</v>
      </c>
      <c r="S88" s="74">
        <f t="shared" si="22"/>
        <v>34923</v>
      </c>
      <c r="T88" s="74">
        <f t="shared" si="23"/>
        <v>34346</v>
      </c>
      <c r="U88" s="74">
        <f t="shared" si="24"/>
        <v>33962</v>
      </c>
      <c r="V88" s="74">
        <f t="shared" si="25"/>
        <v>33193</v>
      </c>
      <c r="W88" s="74">
        <f t="shared" si="26"/>
        <v>32616</v>
      </c>
      <c r="X88" s="74">
        <f t="shared" si="27"/>
        <v>32040</v>
      </c>
      <c r="Y88" s="44"/>
      <c r="Z88" s="44"/>
    </row>
    <row r="89" spans="1:26" ht="18" customHeight="1" x14ac:dyDescent="0.15">
      <c r="A89" s="57" t="s">
        <v>503</v>
      </c>
      <c r="B89" s="67" t="s">
        <v>6</v>
      </c>
      <c r="C89" s="68" t="s">
        <v>1</v>
      </c>
      <c r="D89" s="69">
        <v>9</v>
      </c>
      <c r="E89" s="70" t="s">
        <v>18</v>
      </c>
      <c r="F89" s="69">
        <v>4</v>
      </c>
      <c r="G89" s="70" t="s">
        <v>68</v>
      </c>
      <c r="H89" s="69">
        <v>0.5</v>
      </c>
      <c r="I89" s="84">
        <f t="shared" si="28"/>
        <v>13</v>
      </c>
      <c r="J89" s="73">
        <f>基本・単一!$L$21</f>
        <v>1834</v>
      </c>
      <c r="K89" s="269"/>
      <c r="L89" s="65">
        <f>'身体介護を伴う移動支援・複合（日中＆夜間早朝）'!$J$56</f>
        <v>664</v>
      </c>
      <c r="M89" s="269"/>
      <c r="N89" s="65">
        <f t="shared" si="29"/>
        <v>83</v>
      </c>
      <c r="O89" s="269"/>
      <c r="P89" s="73">
        <f t="shared" si="19"/>
        <v>2789</v>
      </c>
      <c r="Q89" s="74">
        <f t="shared" si="20"/>
        <v>31236</v>
      </c>
      <c r="R89" s="74">
        <f t="shared" si="21"/>
        <v>30567</v>
      </c>
      <c r="S89" s="74">
        <f t="shared" si="22"/>
        <v>30400</v>
      </c>
      <c r="T89" s="74">
        <f t="shared" si="23"/>
        <v>29898</v>
      </c>
      <c r="U89" s="74">
        <f t="shared" si="24"/>
        <v>29563</v>
      </c>
      <c r="V89" s="74">
        <f t="shared" si="25"/>
        <v>28894</v>
      </c>
      <c r="W89" s="74">
        <f t="shared" si="26"/>
        <v>28392</v>
      </c>
      <c r="X89" s="74">
        <f t="shared" si="27"/>
        <v>27890</v>
      </c>
      <c r="Y89" s="44"/>
      <c r="Z89" s="44"/>
    </row>
    <row r="90" spans="1:26" ht="18" customHeight="1" x14ac:dyDescent="0.15">
      <c r="A90" s="57" t="s">
        <v>504</v>
      </c>
      <c r="B90" s="67" t="s">
        <v>6</v>
      </c>
      <c r="C90" s="68" t="s">
        <v>1</v>
      </c>
      <c r="D90" s="69">
        <v>9</v>
      </c>
      <c r="E90" s="70" t="s">
        <v>18</v>
      </c>
      <c r="F90" s="69">
        <v>4</v>
      </c>
      <c r="G90" s="70" t="s">
        <v>68</v>
      </c>
      <c r="H90" s="69">
        <v>1</v>
      </c>
      <c r="I90" s="84">
        <f t="shared" si="28"/>
        <v>13</v>
      </c>
      <c r="J90" s="73">
        <f>基本・単一!$L$21</f>
        <v>1834</v>
      </c>
      <c r="K90" s="269"/>
      <c r="L90" s="65">
        <f>'身体介護を伴う移動支援・複合（日中＆夜間早朝）'!$J$56</f>
        <v>664</v>
      </c>
      <c r="M90" s="269"/>
      <c r="N90" s="65">
        <f t="shared" si="29"/>
        <v>166</v>
      </c>
      <c r="O90" s="269"/>
      <c r="P90" s="73">
        <f t="shared" si="19"/>
        <v>2913</v>
      </c>
      <c r="Q90" s="74">
        <f t="shared" si="20"/>
        <v>32625</v>
      </c>
      <c r="R90" s="74">
        <f t="shared" si="21"/>
        <v>31926</v>
      </c>
      <c r="S90" s="74">
        <f t="shared" si="22"/>
        <v>31751</v>
      </c>
      <c r="T90" s="74">
        <f t="shared" si="23"/>
        <v>31227</v>
      </c>
      <c r="U90" s="74">
        <f t="shared" si="24"/>
        <v>30877</v>
      </c>
      <c r="V90" s="74">
        <f t="shared" si="25"/>
        <v>30178</v>
      </c>
      <c r="W90" s="74">
        <f t="shared" si="26"/>
        <v>29654</v>
      </c>
      <c r="X90" s="74">
        <f t="shared" si="27"/>
        <v>29130</v>
      </c>
      <c r="Y90" s="44"/>
      <c r="Z90" s="44"/>
    </row>
    <row r="91" spans="1:26" ht="18" customHeight="1" x14ac:dyDescent="0.15">
      <c r="A91" s="57" t="s">
        <v>505</v>
      </c>
      <c r="B91" s="67" t="s">
        <v>6</v>
      </c>
      <c r="C91" s="68" t="s">
        <v>1</v>
      </c>
      <c r="D91" s="69">
        <v>9</v>
      </c>
      <c r="E91" s="70" t="s">
        <v>18</v>
      </c>
      <c r="F91" s="69">
        <v>4</v>
      </c>
      <c r="G91" s="70" t="s">
        <v>68</v>
      </c>
      <c r="H91" s="69">
        <v>1.5</v>
      </c>
      <c r="I91" s="84">
        <f t="shared" si="28"/>
        <v>13</v>
      </c>
      <c r="J91" s="73">
        <f>基本・単一!$L$21</f>
        <v>1834</v>
      </c>
      <c r="K91" s="269"/>
      <c r="L91" s="65">
        <f>'身体介護を伴う移動支援・複合（日中＆夜間早朝）'!$J$56</f>
        <v>664</v>
      </c>
      <c r="M91" s="269"/>
      <c r="N91" s="65">
        <f t="shared" si="29"/>
        <v>249</v>
      </c>
      <c r="O91" s="269"/>
      <c r="P91" s="73">
        <f t="shared" si="19"/>
        <v>3038</v>
      </c>
      <c r="Q91" s="74">
        <f t="shared" si="20"/>
        <v>34025</v>
      </c>
      <c r="R91" s="74">
        <f t="shared" si="21"/>
        <v>33296</v>
      </c>
      <c r="S91" s="74">
        <f t="shared" si="22"/>
        <v>33114</v>
      </c>
      <c r="T91" s="74">
        <f t="shared" si="23"/>
        <v>32567</v>
      </c>
      <c r="U91" s="74">
        <f t="shared" si="24"/>
        <v>32202</v>
      </c>
      <c r="V91" s="74">
        <f t="shared" si="25"/>
        <v>31473</v>
      </c>
      <c r="W91" s="74">
        <f t="shared" si="26"/>
        <v>30926</v>
      </c>
      <c r="X91" s="74">
        <f t="shared" si="27"/>
        <v>30380</v>
      </c>
      <c r="Y91" s="44"/>
      <c r="Z91" s="44"/>
    </row>
    <row r="92" spans="1:26" ht="18" customHeight="1" x14ac:dyDescent="0.15">
      <c r="A92" s="57" t="s">
        <v>506</v>
      </c>
      <c r="B92" s="67" t="s">
        <v>6</v>
      </c>
      <c r="C92" s="68" t="s">
        <v>1</v>
      </c>
      <c r="D92" s="69">
        <v>9</v>
      </c>
      <c r="E92" s="70" t="s">
        <v>18</v>
      </c>
      <c r="F92" s="69">
        <v>4</v>
      </c>
      <c r="G92" s="70" t="s">
        <v>68</v>
      </c>
      <c r="H92" s="69">
        <v>2</v>
      </c>
      <c r="I92" s="84">
        <f t="shared" si="28"/>
        <v>13</v>
      </c>
      <c r="J92" s="73">
        <f>基本・単一!$L$21</f>
        <v>1834</v>
      </c>
      <c r="K92" s="269"/>
      <c r="L92" s="65">
        <f>'身体介護を伴う移動支援・複合（日中＆夜間早朝）'!$J$56</f>
        <v>664</v>
      </c>
      <c r="M92" s="269"/>
      <c r="N92" s="65">
        <f t="shared" si="29"/>
        <v>332</v>
      </c>
      <c r="O92" s="269"/>
      <c r="P92" s="73">
        <f t="shared" si="19"/>
        <v>3162</v>
      </c>
      <c r="Q92" s="74">
        <f t="shared" si="20"/>
        <v>35414</v>
      </c>
      <c r="R92" s="74">
        <f t="shared" si="21"/>
        <v>34655</v>
      </c>
      <c r="S92" s="74">
        <f t="shared" si="22"/>
        <v>34465</v>
      </c>
      <c r="T92" s="74">
        <f t="shared" si="23"/>
        <v>33896</v>
      </c>
      <c r="U92" s="74">
        <f t="shared" si="24"/>
        <v>33517</v>
      </c>
      <c r="V92" s="74">
        <f t="shared" si="25"/>
        <v>32758</v>
      </c>
      <c r="W92" s="74">
        <f t="shared" si="26"/>
        <v>32189</v>
      </c>
      <c r="X92" s="74">
        <f t="shared" si="27"/>
        <v>31620</v>
      </c>
      <c r="Y92" s="44"/>
      <c r="Z92" s="44"/>
    </row>
    <row r="93" spans="1:26" ht="18" customHeight="1" x14ac:dyDescent="0.15">
      <c r="A93" s="57" t="s">
        <v>507</v>
      </c>
      <c r="B93" s="67" t="s">
        <v>6</v>
      </c>
      <c r="C93" s="68" t="s">
        <v>1</v>
      </c>
      <c r="D93" s="69">
        <v>9.5</v>
      </c>
      <c r="E93" s="70" t="s">
        <v>18</v>
      </c>
      <c r="F93" s="69">
        <v>4</v>
      </c>
      <c r="G93" s="70" t="s">
        <v>68</v>
      </c>
      <c r="H93" s="69">
        <v>0.5</v>
      </c>
      <c r="I93" s="84">
        <f t="shared" si="28"/>
        <v>13.5</v>
      </c>
      <c r="J93" s="73">
        <f>基本・単一!$L$22</f>
        <v>1917</v>
      </c>
      <c r="K93" s="269"/>
      <c r="L93" s="65">
        <f>'身体介護を伴う移動支援・複合（日中＆夜間早朝）'!$J$56</f>
        <v>664</v>
      </c>
      <c r="M93" s="269"/>
      <c r="N93" s="65">
        <f>N4</f>
        <v>83</v>
      </c>
      <c r="O93" s="269"/>
      <c r="P93" s="73">
        <f t="shared" si="19"/>
        <v>2872</v>
      </c>
      <c r="Q93" s="74">
        <f t="shared" si="20"/>
        <v>32166</v>
      </c>
      <c r="R93" s="74">
        <f t="shared" si="21"/>
        <v>31477</v>
      </c>
      <c r="S93" s="74">
        <f t="shared" si="22"/>
        <v>31304</v>
      </c>
      <c r="T93" s="74">
        <f t="shared" si="23"/>
        <v>30787</v>
      </c>
      <c r="U93" s="74">
        <f t="shared" si="24"/>
        <v>30443</v>
      </c>
      <c r="V93" s="74">
        <f t="shared" si="25"/>
        <v>29753</v>
      </c>
      <c r="W93" s="74">
        <f t="shared" si="26"/>
        <v>29236</v>
      </c>
      <c r="X93" s="74">
        <f t="shared" si="27"/>
        <v>28720</v>
      </c>
      <c r="Y93" s="44"/>
      <c r="Z93" s="44"/>
    </row>
    <row r="94" spans="1:26" ht="18" customHeight="1" x14ac:dyDescent="0.15">
      <c r="A94" s="57" t="s">
        <v>508</v>
      </c>
      <c r="B94" s="67" t="s">
        <v>6</v>
      </c>
      <c r="C94" s="68" t="s">
        <v>1</v>
      </c>
      <c r="D94" s="69">
        <v>9.5</v>
      </c>
      <c r="E94" s="70" t="s">
        <v>18</v>
      </c>
      <c r="F94" s="69">
        <v>4</v>
      </c>
      <c r="G94" s="70" t="s">
        <v>68</v>
      </c>
      <c r="H94" s="69">
        <v>1</v>
      </c>
      <c r="I94" s="84">
        <f t="shared" si="28"/>
        <v>13.5</v>
      </c>
      <c r="J94" s="73">
        <f>基本・単一!$L$22</f>
        <v>1917</v>
      </c>
      <c r="K94" s="269"/>
      <c r="L94" s="65">
        <f>'身体介護を伴う移動支援・複合（日中＆夜間早朝）'!$J$56</f>
        <v>664</v>
      </c>
      <c r="M94" s="269"/>
      <c r="N94" s="65">
        <f>N5</f>
        <v>166</v>
      </c>
      <c r="O94" s="269"/>
      <c r="P94" s="73">
        <f t="shared" si="19"/>
        <v>2996</v>
      </c>
      <c r="Q94" s="74">
        <f t="shared" si="20"/>
        <v>33555</v>
      </c>
      <c r="R94" s="74">
        <f t="shared" si="21"/>
        <v>32836</v>
      </c>
      <c r="S94" s="74">
        <f t="shared" si="22"/>
        <v>32656</v>
      </c>
      <c r="T94" s="74">
        <f t="shared" si="23"/>
        <v>32117</v>
      </c>
      <c r="U94" s="74">
        <f t="shared" si="24"/>
        <v>31757</v>
      </c>
      <c r="V94" s="74">
        <f t="shared" si="25"/>
        <v>31038</v>
      </c>
      <c r="W94" s="74">
        <f t="shared" si="26"/>
        <v>30499</v>
      </c>
      <c r="X94" s="74">
        <f t="shared" si="27"/>
        <v>29960</v>
      </c>
      <c r="Y94" s="44"/>
      <c r="Z94" s="44"/>
    </row>
    <row r="95" spans="1:26" ht="18" customHeight="1" x14ac:dyDescent="0.15">
      <c r="A95" s="57" t="s">
        <v>509</v>
      </c>
      <c r="B95" s="67" t="s">
        <v>6</v>
      </c>
      <c r="C95" s="68" t="s">
        <v>1</v>
      </c>
      <c r="D95" s="69">
        <v>9.5</v>
      </c>
      <c r="E95" s="70" t="s">
        <v>18</v>
      </c>
      <c r="F95" s="69">
        <v>4</v>
      </c>
      <c r="G95" s="70" t="s">
        <v>68</v>
      </c>
      <c r="H95" s="69">
        <v>1.5</v>
      </c>
      <c r="I95" s="84">
        <f t="shared" si="28"/>
        <v>13.5</v>
      </c>
      <c r="J95" s="73">
        <f>基本・単一!$L$22</f>
        <v>1917</v>
      </c>
      <c r="K95" s="269"/>
      <c r="L95" s="65">
        <f>'身体介護を伴う移動支援・複合（日中＆夜間早朝）'!$J$56</f>
        <v>664</v>
      </c>
      <c r="M95" s="269"/>
      <c r="N95" s="65">
        <f>N6</f>
        <v>249</v>
      </c>
      <c r="O95" s="269"/>
      <c r="P95" s="73">
        <f t="shared" si="19"/>
        <v>3121</v>
      </c>
      <c r="Q95" s="74">
        <f t="shared" si="20"/>
        <v>34955</v>
      </c>
      <c r="R95" s="74">
        <f t="shared" si="21"/>
        <v>34206</v>
      </c>
      <c r="S95" s="74">
        <f t="shared" si="22"/>
        <v>34018</v>
      </c>
      <c r="T95" s="74">
        <f t="shared" si="23"/>
        <v>33457</v>
      </c>
      <c r="U95" s="74">
        <f t="shared" si="24"/>
        <v>33082</v>
      </c>
      <c r="V95" s="74">
        <f t="shared" si="25"/>
        <v>32333</v>
      </c>
      <c r="W95" s="74">
        <f t="shared" si="26"/>
        <v>31771</v>
      </c>
      <c r="X95" s="74">
        <f t="shared" si="27"/>
        <v>31210</v>
      </c>
      <c r="Y95" s="44"/>
      <c r="Z95" s="44"/>
    </row>
    <row r="96" spans="1:26" ht="18" customHeight="1" x14ac:dyDescent="0.15">
      <c r="A96" s="57" t="s">
        <v>510</v>
      </c>
      <c r="B96" s="67" t="s">
        <v>6</v>
      </c>
      <c r="C96" s="68" t="s">
        <v>1</v>
      </c>
      <c r="D96" s="69">
        <v>10</v>
      </c>
      <c r="E96" s="70" t="s">
        <v>18</v>
      </c>
      <c r="F96" s="69">
        <v>4</v>
      </c>
      <c r="G96" s="70" t="s">
        <v>68</v>
      </c>
      <c r="H96" s="69">
        <v>0.5</v>
      </c>
      <c r="I96" s="84">
        <f t="shared" si="28"/>
        <v>14</v>
      </c>
      <c r="J96" s="73">
        <f>基本・単一!$L$23</f>
        <v>2000</v>
      </c>
      <c r="K96" s="269"/>
      <c r="L96" s="65">
        <f>'身体介護を伴う移動支援・複合（日中＆夜間早朝）'!$J$56</f>
        <v>664</v>
      </c>
      <c r="M96" s="269"/>
      <c r="N96" s="65">
        <f>N4</f>
        <v>83</v>
      </c>
      <c r="O96" s="269"/>
      <c r="P96" s="73">
        <f t="shared" si="19"/>
        <v>2955</v>
      </c>
      <c r="Q96" s="74">
        <f t="shared" si="20"/>
        <v>33096</v>
      </c>
      <c r="R96" s="74">
        <f t="shared" si="21"/>
        <v>32386</v>
      </c>
      <c r="S96" s="74">
        <f t="shared" si="22"/>
        <v>32209</v>
      </c>
      <c r="T96" s="74">
        <f t="shared" si="23"/>
        <v>31677</v>
      </c>
      <c r="U96" s="74">
        <f t="shared" si="24"/>
        <v>31323</v>
      </c>
      <c r="V96" s="74">
        <f t="shared" si="25"/>
        <v>30613</v>
      </c>
      <c r="W96" s="74">
        <f t="shared" si="26"/>
        <v>30081</v>
      </c>
      <c r="X96" s="74">
        <f t="shared" si="27"/>
        <v>29550</v>
      </c>
      <c r="Y96" s="44"/>
      <c r="Z96" s="44"/>
    </row>
    <row r="97" spans="1:26" ht="18" customHeight="1" x14ac:dyDescent="0.15">
      <c r="A97" s="57" t="s">
        <v>511</v>
      </c>
      <c r="B97" s="67" t="s">
        <v>6</v>
      </c>
      <c r="C97" s="68" t="s">
        <v>1</v>
      </c>
      <c r="D97" s="69">
        <v>10</v>
      </c>
      <c r="E97" s="70" t="s">
        <v>18</v>
      </c>
      <c r="F97" s="69">
        <v>4</v>
      </c>
      <c r="G97" s="70" t="s">
        <v>68</v>
      </c>
      <c r="H97" s="69">
        <v>1</v>
      </c>
      <c r="I97" s="84">
        <f t="shared" si="28"/>
        <v>14</v>
      </c>
      <c r="J97" s="73">
        <f>基本・単一!$L$23</f>
        <v>2000</v>
      </c>
      <c r="K97" s="270"/>
      <c r="L97" s="65">
        <f>'身体介護を伴う移動支援・複合（日中＆夜間早朝）'!$J$56</f>
        <v>664</v>
      </c>
      <c r="M97" s="270"/>
      <c r="N97" s="65">
        <f>N5</f>
        <v>166</v>
      </c>
      <c r="O97" s="270"/>
      <c r="P97" s="73">
        <f t="shared" si="19"/>
        <v>3079</v>
      </c>
      <c r="Q97" s="74">
        <f t="shared" si="20"/>
        <v>34484</v>
      </c>
      <c r="R97" s="74">
        <f t="shared" si="21"/>
        <v>33745</v>
      </c>
      <c r="S97" s="74">
        <f t="shared" si="22"/>
        <v>33561</v>
      </c>
      <c r="T97" s="74">
        <f t="shared" si="23"/>
        <v>33006</v>
      </c>
      <c r="U97" s="74">
        <f t="shared" si="24"/>
        <v>32637</v>
      </c>
      <c r="V97" s="74">
        <f t="shared" si="25"/>
        <v>31898</v>
      </c>
      <c r="W97" s="74">
        <f t="shared" si="26"/>
        <v>31344</v>
      </c>
      <c r="X97" s="74">
        <f t="shared" si="27"/>
        <v>30790</v>
      </c>
      <c r="Y97" s="44"/>
      <c r="Z97" s="44"/>
    </row>
    <row r="98" spans="1:26" ht="18" customHeight="1" x14ac:dyDescent="0.15">
      <c r="H98" s="56"/>
    </row>
    <row r="99" spans="1:26" ht="18" customHeight="1" x14ac:dyDescent="0.15">
      <c r="H99" s="56"/>
    </row>
    <row r="100" spans="1:26" ht="18" customHeight="1" x14ac:dyDescent="0.15">
      <c r="H100" s="56"/>
    </row>
    <row r="101" spans="1:26" ht="18" customHeight="1" x14ac:dyDescent="0.15">
      <c r="H101" s="56"/>
    </row>
    <row r="102" spans="1:26" ht="18" customHeight="1" x14ac:dyDescent="0.15">
      <c r="H102" s="56"/>
    </row>
    <row r="103" spans="1:26" ht="18" customHeight="1" x14ac:dyDescent="0.15">
      <c r="H103" s="56"/>
    </row>
  </sheetData>
  <sheetProtection algorithmName="SHA-512" hashValue="MDIsbG5Tyte3G+hy66pUDLWnG7bJ9yAfiSCAxKENZXRJSqVdzTwlPqVNg4R9Za3ytiD28XZwNUMjjyfbcs8MIg==" saltValue="8xzRRRqoN7KgFWyunn7ArA==" spinCount="100000" sheet="1" objects="1" scenarios="1"/>
  <mergeCells count="13">
    <mergeCell ref="P1:P3"/>
    <mergeCell ref="Q1:X1"/>
    <mergeCell ref="O1:O3"/>
    <mergeCell ref="B1:H3"/>
    <mergeCell ref="K4:K97"/>
    <mergeCell ref="M4:M97"/>
    <mergeCell ref="O4:O97"/>
    <mergeCell ref="I1:I3"/>
    <mergeCell ref="J1:J3"/>
    <mergeCell ref="K1:K3"/>
    <mergeCell ref="L1:L3"/>
    <mergeCell ref="M1:M3"/>
    <mergeCell ref="N1:N3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scale="70" firstPageNumber="0" orientation="portrait" useFirstPageNumber="1" horizontalDpi="300" verticalDpi="300" r:id="rId1"/>
  <headerFooter alignWithMargins="0">
    <oddHeader>&amp;L別表&amp;C&amp;A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pane ySplit="3" topLeftCell="A4" activePane="bottomLeft" state="frozen"/>
      <selection activeCell="N110" sqref="N110"/>
      <selection pane="bottomLeft" activeCell="W6" sqref="W6"/>
    </sheetView>
  </sheetViews>
  <sheetFormatPr defaultColWidth="2.625" defaultRowHeight="18" customHeight="1" outlineLevelCol="1" x14ac:dyDescent="0.15"/>
  <cols>
    <col min="1" max="8" width="2.625" style="1" customWidth="1"/>
    <col min="9" max="11" width="2.625" style="1" customWidth="1" outlineLevel="1"/>
    <col min="12" max="15" width="2.625" style="1" customWidth="1"/>
    <col min="16" max="16" width="3.25" style="1" customWidth="1"/>
    <col min="17" max="16384" width="2.625" style="1"/>
  </cols>
  <sheetData>
    <row r="1" spans="1:17" ht="18" customHeight="1" x14ac:dyDescent="0.15">
      <c r="A1" s="276" t="s">
        <v>2</v>
      </c>
      <c r="B1" s="276"/>
      <c r="C1" s="276"/>
      <c r="D1" s="276"/>
      <c r="E1" s="276"/>
      <c r="F1" s="276"/>
      <c r="G1" s="276"/>
      <c r="H1" s="276"/>
      <c r="I1" s="277" t="s">
        <v>3</v>
      </c>
      <c r="J1" s="277"/>
      <c r="K1" s="277"/>
      <c r="L1" s="278" t="s">
        <v>512</v>
      </c>
      <c r="M1" s="278"/>
      <c r="N1" s="278"/>
      <c r="P1" s="1" t="s">
        <v>4</v>
      </c>
    </row>
    <row r="2" spans="1:17" ht="18" customHeight="1" x14ac:dyDescent="0.15">
      <c r="A2" s="276"/>
      <c r="B2" s="276"/>
      <c r="C2" s="276"/>
      <c r="D2" s="276"/>
      <c r="E2" s="276"/>
      <c r="F2" s="276"/>
      <c r="G2" s="276"/>
      <c r="H2" s="276"/>
      <c r="I2" s="277"/>
      <c r="J2" s="277"/>
      <c r="K2" s="277"/>
      <c r="L2" s="278"/>
      <c r="M2" s="278"/>
      <c r="N2" s="278"/>
      <c r="P2" s="1">
        <v>83</v>
      </c>
      <c r="Q2" s="1" t="s">
        <v>5</v>
      </c>
    </row>
    <row r="3" spans="1:17" ht="18" customHeight="1" x14ac:dyDescent="0.15">
      <c r="A3" s="276"/>
      <c r="B3" s="276"/>
      <c r="C3" s="276"/>
      <c r="D3" s="276"/>
      <c r="E3" s="276"/>
      <c r="F3" s="276"/>
      <c r="G3" s="276"/>
      <c r="H3" s="276"/>
      <c r="I3" s="277"/>
      <c r="J3" s="277"/>
      <c r="K3" s="277"/>
      <c r="L3" s="278"/>
      <c r="M3" s="278"/>
      <c r="N3" s="278"/>
    </row>
    <row r="4" spans="1:17" ht="18" customHeight="1" x14ac:dyDescent="0.15">
      <c r="A4" s="279" t="s">
        <v>6</v>
      </c>
      <c r="B4" s="279"/>
      <c r="C4" s="279"/>
      <c r="D4" s="280" t="s">
        <v>1</v>
      </c>
      <c r="E4" s="280"/>
      <c r="F4" s="281">
        <v>0.5</v>
      </c>
      <c r="G4" s="281"/>
      <c r="H4" s="281"/>
      <c r="I4" s="282">
        <v>230</v>
      </c>
      <c r="J4" s="282"/>
      <c r="K4" s="282"/>
      <c r="L4" s="283">
        <v>256</v>
      </c>
      <c r="M4" s="283"/>
      <c r="N4" s="283"/>
    </row>
    <row r="5" spans="1:17" ht="18" customHeight="1" x14ac:dyDescent="0.15">
      <c r="A5" s="279" t="s">
        <v>6</v>
      </c>
      <c r="B5" s="279"/>
      <c r="C5" s="279"/>
      <c r="D5" s="280" t="s">
        <v>1</v>
      </c>
      <c r="E5" s="280"/>
      <c r="F5" s="281">
        <v>1</v>
      </c>
      <c r="G5" s="281"/>
      <c r="H5" s="281"/>
      <c r="I5" s="282">
        <v>400</v>
      </c>
      <c r="J5" s="282"/>
      <c r="K5" s="282"/>
      <c r="L5" s="283">
        <v>404</v>
      </c>
      <c r="M5" s="283"/>
      <c r="N5" s="283"/>
    </row>
    <row r="6" spans="1:17" ht="18" customHeight="1" x14ac:dyDescent="0.15">
      <c r="A6" s="279" t="s">
        <v>6</v>
      </c>
      <c r="B6" s="279"/>
      <c r="C6" s="279"/>
      <c r="D6" s="280" t="s">
        <v>1</v>
      </c>
      <c r="E6" s="280"/>
      <c r="F6" s="281">
        <v>1.5</v>
      </c>
      <c r="G6" s="281"/>
      <c r="H6" s="281"/>
      <c r="I6" s="282">
        <v>580</v>
      </c>
      <c r="J6" s="282"/>
      <c r="K6" s="282"/>
      <c r="L6" s="283">
        <v>587</v>
      </c>
      <c r="M6" s="283"/>
      <c r="N6" s="283"/>
    </row>
    <row r="7" spans="1:17" ht="18" customHeight="1" x14ac:dyDescent="0.15">
      <c r="A7" s="279" t="s">
        <v>6</v>
      </c>
      <c r="B7" s="279"/>
      <c r="C7" s="279"/>
      <c r="D7" s="280" t="s">
        <v>1</v>
      </c>
      <c r="E7" s="280"/>
      <c r="F7" s="281">
        <v>2</v>
      </c>
      <c r="G7" s="281"/>
      <c r="H7" s="281"/>
      <c r="I7" s="282">
        <v>655</v>
      </c>
      <c r="J7" s="282"/>
      <c r="K7" s="282"/>
      <c r="L7" s="283">
        <v>669</v>
      </c>
      <c r="M7" s="283"/>
      <c r="N7" s="283"/>
    </row>
    <row r="8" spans="1:17" ht="18" customHeight="1" x14ac:dyDescent="0.15">
      <c r="A8" s="279" t="s">
        <v>6</v>
      </c>
      <c r="B8" s="279"/>
      <c r="C8" s="279"/>
      <c r="D8" s="280" t="s">
        <v>1</v>
      </c>
      <c r="E8" s="280"/>
      <c r="F8" s="281">
        <v>2.5</v>
      </c>
      <c r="G8" s="281"/>
      <c r="H8" s="281"/>
      <c r="I8" s="282">
        <v>730</v>
      </c>
      <c r="J8" s="282"/>
      <c r="K8" s="282"/>
      <c r="L8" s="283">
        <v>754</v>
      </c>
      <c r="M8" s="283"/>
      <c r="N8" s="283"/>
    </row>
    <row r="9" spans="1:17" ht="18" customHeight="1" x14ac:dyDescent="0.15">
      <c r="A9" s="279" t="s">
        <v>6</v>
      </c>
      <c r="B9" s="279"/>
      <c r="C9" s="279"/>
      <c r="D9" s="280" t="s">
        <v>1</v>
      </c>
      <c r="E9" s="280"/>
      <c r="F9" s="281">
        <v>3</v>
      </c>
      <c r="G9" s="281"/>
      <c r="H9" s="281"/>
      <c r="I9" s="282">
        <v>805</v>
      </c>
      <c r="J9" s="282"/>
      <c r="K9" s="282"/>
      <c r="L9" s="283">
        <v>837</v>
      </c>
      <c r="M9" s="283"/>
      <c r="N9" s="283"/>
    </row>
    <row r="10" spans="1:17" ht="18" customHeight="1" x14ac:dyDescent="0.15">
      <c r="A10" s="279" t="s">
        <v>6</v>
      </c>
      <c r="B10" s="279"/>
      <c r="C10" s="279"/>
      <c r="D10" s="280" t="s">
        <v>1</v>
      </c>
      <c r="E10" s="280"/>
      <c r="F10" s="281">
        <v>3.5</v>
      </c>
      <c r="G10" s="281"/>
      <c r="H10" s="281"/>
      <c r="I10" s="282">
        <v>875</v>
      </c>
      <c r="J10" s="282"/>
      <c r="K10" s="282"/>
      <c r="L10" s="283">
        <v>921</v>
      </c>
      <c r="M10" s="283"/>
      <c r="N10" s="283"/>
    </row>
    <row r="11" spans="1:17" ht="18" customHeight="1" x14ac:dyDescent="0.15">
      <c r="A11" s="284" t="s">
        <v>6</v>
      </c>
      <c r="B11" s="284"/>
      <c r="C11" s="284"/>
      <c r="D11" s="285" t="s">
        <v>1</v>
      </c>
      <c r="E11" s="285"/>
      <c r="F11" s="286">
        <v>4</v>
      </c>
      <c r="G11" s="286"/>
      <c r="H11" s="286"/>
      <c r="I11" s="282">
        <v>945</v>
      </c>
      <c r="J11" s="282"/>
      <c r="K11" s="282"/>
      <c r="L11" s="283">
        <f>L10+$P$2</f>
        <v>1004</v>
      </c>
      <c r="M11" s="283"/>
      <c r="N11" s="283"/>
    </row>
    <row r="12" spans="1:17" ht="18" customHeight="1" x14ac:dyDescent="0.15">
      <c r="A12" s="284" t="s">
        <v>6</v>
      </c>
      <c r="B12" s="284"/>
      <c r="C12" s="284"/>
      <c r="D12" s="285" t="s">
        <v>1</v>
      </c>
      <c r="E12" s="285"/>
      <c r="F12" s="286">
        <v>4.5</v>
      </c>
      <c r="G12" s="286"/>
      <c r="H12" s="286"/>
      <c r="I12" s="282">
        <v>1015</v>
      </c>
      <c r="J12" s="282"/>
      <c r="K12" s="282"/>
      <c r="L12" s="283">
        <f t="shared" ref="L12:L24" si="0">L11+$P$2</f>
        <v>1087</v>
      </c>
      <c r="M12" s="283"/>
      <c r="N12" s="283"/>
    </row>
    <row r="13" spans="1:17" ht="18" customHeight="1" x14ac:dyDescent="0.15">
      <c r="A13" s="284" t="s">
        <v>6</v>
      </c>
      <c r="B13" s="284"/>
      <c r="C13" s="284"/>
      <c r="D13" s="285" t="s">
        <v>1</v>
      </c>
      <c r="E13" s="285"/>
      <c r="F13" s="286">
        <v>5</v>
      </c>
      <c r="G13" s="286"/>
      <c r="H13" s="286"/>
      <c r="I13" s="282">
        <v>1085</v>
      </c>
      <c r="J13" s="282"/>
      <c r="K13" s="282"/>
      <c r="L13" s="283">
        <f t="shared" si="0"/>
        <v>1170</v>
      </c>
      <c r="M13" s="283"/>
      <c r="N13" s="283"/>
    </row>
    <row r="14" spans="1:17" ht="18" customHeight="1" x14ac:dyDescent="0.15">
      <c r="A14" s="284" t="s">
        <v>6</v>
      </c>
      <c r="B14" s="284"/>
      <c r="C14" s="284"/>
      <c r="D14" s="285" t="s">
        <v>1</v>
      </c>
      <c r="E14" s="285"/>
      <c r="F14" s="286">
        <v>5.5</v>
      </c>
      <c r="G14" s="286"/>
      <c r="H14" s="286"/>
      <c r="I14" s="282">
        <v>1155</v>
      </c>
      <c r="J14" s="282"/>
      <c r="K14" s="282"/>
      <c r="L14" s="283">
        <f t="shared" si="0"/>
        <v>1253</v>
      </c>
      <c r="M14" s="283"/>
      <c r="N14" s="283"/>
    </row>
    <row r="15" spans="1:17" ht="18" customHeight="1" x14ac:dyDescent="0.15">
      <c r="A15" s="284" t="s">
        <v>6</v>
      </c>
      <c r="B15" s="284"/>
      <c r="C15" s="284"/>
      <c r="D15" s="285" t="s">
        <v>1</v>
      </c>
      <c r="E15" s="285"/>
      <c r="F15" s="286">
        <v>6</v>
      </c>
      <c r="G15" s="286"/>
      <c r="H15" s="286"/>
      <c r="I15" s="282">
        <v>1225</v>
      </c>
      <c r="J15" s="282"/>
      <c r="K15" s="282"/>
      <c r="L15" s="283">
        <f t="shared" si="0"/>
        <v>1336</v>
      </c>
      <c r="M15" s="283"/>
      <c r="N15" s="283"/>
    </row>
    <row r="16" spans="1:17" ht="18" customHeight="1" x14ac:dyDescent="0.15">
      <c r="A16" s="284" t="s">
        <v>6</v>
      </c>
      <c r="B16" s="284"/>
      <c r="C16" s="284"/>
      <c r="D16" s="285" t="s">
        <v>1</v>
      </c>
      <c r="E16" s="285"/>
      <c r="F16" s="286">
        <v>6.5</v>
      </c>
      <c r="G16" s="286"/>
      <c r="H16" s="286"/>
      <c r="I16" s="282">
        <v>1295</v>
      </c>
      <c r="J16" s="282"/>
      <c r="K16" s="282"/>
      <c r="L16" s="283">
        <f t="shared" si="0"/>
        <v>1419</v>
      </c>
      <c r="M16" s="283"/>
      <c r="N16" s="283"/>
    </row>
    <row r="17" spans="1:14" ht="18" customHeight="1" x14ac:dyDescent="0.15">
      <c r="A17" s="284" t="s">
        <v>6</v>
      </c>
      <c r="B17" s="284"/>
      <c r="C17" s="284"/>
      <c r="D17" s="285" t="s">
        <v>1</v>
      </c>
      <c r="E17" s="285"/>
      <c r="F17" s="286">
        <v>7</v>
      </c>
      <c r="G17" s="286"/>
      <c r="H17" s="286"/>
      <c r="I17" s="282">
        <v>1365</v>
      </c>
      <c r="J17" s="282"/>
      <c r="K17" s="282"/>
      <c r="L17" s="283">
        <f t="shared" si="0"/>
        <v>1502</v>
      </c>
      <c r="M17" s="283"/>
      <c r="N17" s="283"/>
    </row>
    <row r="18" spans="1:14" ht="18" customHeight="1" x14ac:dyDescent="0.15">
      <c r="A18" s="284" t="s">
        <v>6</v>
      </c>
      <c r="B18" s="284"/>
      <c r="C18" s="284"/>
      <c r="D18" s="285" t="s">
        <v>1</v>
      </c>
      <c r="E18" s="285"/>
      <c r="F18" s="286">
        <v>7.5</v>
      </c>
      <c r="G18" s="286"/>
      <c r="H18" s="286"/>
      <c r="I18" s="282">
        <v>1435</v>
      </c>
      <c r="J18" s="282"/>
      <c r="K18" s="282"/>
      <c r="L18" s="283">
        <f t="shared" si="0"/>
        <v>1585</v>
      </c>
      <c r="M18" s="283"/>
      <c r="N18" s="283"/>
    </row>
    <row r="19" spans="1:14" ht="18" customHeight="1" x14ac:dyDescent="0.15">
      <c r="A19" s="284" t="s">
        <v>6</v>
      </c>
      <c r="B19" s="284"/>
      <c r="C19" s="284"/>
      <c r="D19" s="285" t="s">
        <v>1</v>
      </c>
      <c r="E19" s="285"/>
      <c r="F19" s="286">
        <v>8</v>
      </c>
      <c r="G19" s="286"/>
      <c r="H19" s="286"/>
      <c r="I19" s="282">
        <v>1505</v>
      </c>
      <c r="J19" s="282"/>
      <c r="K19" s="282"/>
      <c r="L19" s="283">
        <f t="shared" si="0"/>
        <v>1668</v>
      </c>
      <c r="M19" s="283"/>
      <c r="N19" s="283"/>
    </row>
    <row r="20" spans="1:14" ht="18" customHeight="1" x14ac:dyDescent="0.15">
      <c r="A20" s="284" t="s">
        <v>6</v>
      </c>
      <c r="B20" s="284"/>
      <c r="C20" s="284"/>
      <c r="D20" s="285" t="s">
        <v>1</v>
      </c>
      <c r="E20" s="285"/>
      <c r="F20" s="286">
        <v>8.5</v>
      </c>
      <c r="G20" s="286"/>
      <c r="H20" s="286"/>
      <c r="I20" s="282">
        <v>1575</v>
      </c>
      <c r="J20" s="282"/>
      <c r="K20" s="282"/>
      <c r="L20" s="283">
        <f t="shared" si="0"/>
        <v>1751</v>
      </c>
      <c r="M20" s="283"/>
      <c r="N20" s="283"/>
    </row>
    <row r="21" spans="1:14" ht="18" customHeight="1" x14ac:dyDescent="0.15">
      <c r="A21" s="284" t="s">
        <v>6</v>
      </c>
      <c r="B21" s="284"/>
      <c r="C21" s="284"/>
      <c r="D21" s="285" t="s">
        <v>1</v>
      </c>
      <c r="E21" s="285"/>
      <c r="F21" s="286">
        <v>9</v>
      </c>
      <c r="G21" s="286"/>
      <c r="H21" s="286"/>
      <c r="I21" s="282">
        <v>1645</v>
      </c>
      <c r="J21" s="282"/>
      <c r="K21" s="282"/>
      <c r="L21" s="283">
        <f t="shared" si="0"/>
        <v>1834</v>
      </c>
      <c r="M21" s="283"/>
      <c r="N21" s="283"/>
    </row>
    <row r="22" spans="1:14" ht="18" customHeight="1" x14ac:dyDescent="0.15">
      <c r="A22" s="284" t="s">
        <v>6</v>
      </c>
      <c r="B22" s="284"/>
      <c r="C22" s="284"/>
      <c r="D22" s="285" t="s">
        <v>1</v>
      </c>
      <c r="E22" s="285"/>
      <c r="F22" s="286">
        <v>9.5</v>
      </c>
      <c r="G22" s="286"/>
      <c r="H22" s="286"/>
      <c r="I22" s="282">
        <v>1715</v>
      </c>
      <c r="J22" s="282"/>
      <c r="K22" s="282"/>
      <c r="L22" s="283">
        <f t="shared" si="0"/>
        <v>1917</v>
      </c>
      <c r="M22" s="283"/>
      <c r="N22" s="283"/>
    </row>
    <row r="23" spans="1:14" ht="18" customHeight="1" x14ac:dyDescent="0.15">
      <c r="A23" s="284" t="s">
        <v>6</v>
      </c>
      <c r="B23" s="284"/>
      <c r="C23" s="284"/>
      <c r="D23" s="285" t="s">
        <v>1</v>
      </c>
      <c r="E23" s="285"/>
      <c r="F23" s="286">
        <v>10</v>
      </c>
      <c r="G23" s="286"/>
      <c r="H23" s="286"/>
      <c r="I23" s="282">
        <v>1785</v>
      </c>
      <c r="J23" s="282"/>
      <c r="K23" s="282"/>
      <c r="L23" s="283">
        <f t="shared" si="0"/>
        <v>2000</v>
      </c>
      <c r="M23" s="283"/>
      <c r="N23" s="283"/>
    </row>
    <row r="24" spans="1:14" ht="18" customHeight="1" x14ac:dyDescent="0.15">
      <c r="A24" s="284" t="s">
        <v>6</v>
      </c>
      <c r="B24" s="284"/>
      <c r="C24" s="284"/>
      <c r="D24" s="285" t="s">
        <v>1</v>
      </c>
      <c r="E24" s="285"/>
      <c r="F24" s="286">
        <v>10.5</v>
      </c>
      <c r="G24" s="286"/>
      <c r="H24" s="286"/>
      <c r="I24" s="282">
        <v>1855</v>
      </c>
      <c r="J24" s="282"/>
      <c r="K24" s="282"/>
      <c r="L24" s="283">
        <f t="shared" si="0"/>
        <v>2083</v>
      </c>
      <c r="M24" s="283"/>
      <c r="N24" s="283"/>
    </row>
  </sheetData>
  <sheetProtection password="D9B2" sheet="1"/>
  <mergeCells count="108">
    <mergeCell ref="A24:C24"/>
    <mergeCell ref="D24:E24"/>
    <mergeCell ref="F24:H24"/>
    <mergeCell ref="I24:K24"/>
    <mergeCell ref="L24:N24"/>
    <mergeCell ref="A22:C22"/>
    <mergeCell ref="D22:E22"/>
    <mergeCell ref="F22:H22"/>
    <mergeCell ref="I22:K22"/>
    <mergeCell ref="L22:N22"/>
    <mergeCell ref="A23:C23"/>
    <mergeCell ref="D23:E23"/>
    <mergeCell ref="F23:H23"/>
    <mergeCell ref="I23:K23"/>
    <mergeCell ref="L23:N23"/>
    <mergeCell ref="A20:C20"/>
    <mergeCell ref="D20:E20"/>
    <mergeCell ref="F20:H20"/>
    <mergeCell ref="I20:K20"/>
    <mergeCell ref="L20:N20"/>
    <mergeCell ref="A21:C21"/>
    <mergeCell ref="D21:E21"/>
    <mergeCell ref="F21:H21"/>
    <mergeCell ref="I21:K21"/>
    <mergeCell ref="L21:N21"/>
    <mergeCell ref="A18:C18"/>
    <mergeCell ref="D18:E18"/>
    <mergeCell ref="F18:H18"/>
    <mergeCell ref="I18:K18"/>
    <mergeCell ref="L18:N18"/>
    <mergeCell ref="A19:C19"/>
    <mergeCell ref="D19:E19"/>
    <mergeCell ref="F19:H19"/>
    <mergeCell ref="I19:K19"/>
    <mergeCell ref="L19:N19"/>
    <mergeCell ref="A16:C16"/>
    <mergeCell ref="D16:E16"/>
    <mergeCell ref="F16:H16"/>
    <mergeCell ref="I16:K16"/>
    <mergeCell ref="L16:N16"/>
    <mergeCell ref="A17:C17"/>
    <mergeCell ref="D17:E17"/>
    <mergeCell ref="F17:H17"/>
    <mergeCell ref="I17:K17"/>
    <mergeCell ref="L17:N17"/>
    <mergeCell ref="A14:C14"/>
    <mergeCell ref="D14:E14"/>
    <mergeCell ref="F14:H14"/>
    <mergeCell ref="I14:K14"/>
    <mergeCell ref="L14:N14"/>
    <mergeCell ref="A15:C15"/>
    <mergeCell ref="D15:E15"/>
    <mergeCell ref="F15:H15"/>
    <mergeCell ref="I15:K15"/>
    <mergeCell ref="L15:N15"/>
    <mergeCell ref="A12:C12"/>
    <mergeCell ref="D12:E12"/>
    <mergeCell ref="F12:H12"/>
    <mergeCell ref="I12:K12"/>
    <mergeCell ref="L12:N12"/>
    <mergeCell ref="A13:C13"/>
    <mergeCell ref="D13:E13"/>
    <mergeCell ref="F13:H13"/>
    <mergeCell ref="I13:K13"/>
    <mergeCell ref="L13:N13"/>
    <mergeCell ref="A10:C10"/>
    <mergeCell ref="D10:E10"/>
    <mergeCell ref="F10:H10"/>
    <mergeCell ref="I10:K10"/>
    <mergeCell ref="L10:N10"/>
    <mergeCell ref="A11:C11"/>
    <mergeCell ref="D11:E11"/>
    <mergeCell ref="F11:H11"/>
    <mergeCell ref="I11:K11"/>
    <mergeCell ref="L11:N11"/>
    <mergeCell ref="A8:C8"/>
    <mergeCell ref="D8:E8"/>
    <mergeCell ref="F8:H8"/>
    <mergeCell ref="I8:K8"/>
    <mergeCell ref="L8:N8"/>
    <mergeCell ref="A9:C9"/>
    <mergeCell ref="D9:E9"/>
    <mergeCell ref="F9:H9"/>
    <mergeCell ref="I9:K9"/>
    <mergeCell ref="L9:N9"/>
    <mergeCell ref="A6:C6"/>
    <mergeCell ref="D6:E6"/>
    <mergeCell ref="F6:H6"/>
    <mergeCell ref="I6:K6"/>
    <mergeCell ref="L6:N6"/>
    <mergeCell ref="A7:C7"/>
    <mergeCell ref="D7:E7"/>
    <mergeCell ref="F7:H7"/>
    <mergeCell ref="I7:K7"/>
    <mergeCell ref="L7:N7"/>
    <mergeCell ref="A1:H3"/>
    <mergeCell ref="I1:K3"/>
    <mergeCell ref="L1:N3"/>
    <mergeCell ref="A4:C4"/>
    <mergeCell ref="D4:E4"/>
    <mergeCell ref="F4:H4"/>
    <mergeCell ref="I4:K4"/>
    <mergeCell ref="L4:N4"/>
    <mergeCell ref="A5:C5"/>
    <mergeCell ref="D5:E5"/>
    <mergeCell ref="F5:H5"/>
    <mergeCell ref="I5:K5"/>
    <mergeCell ref="L5:N5"/>
  </mergeCells>
  <phoneticPr fontId="3"/>
  <printOptions horizontalCentered="1"/>
  <pageMargins left="0.19652777777777777" right="0.19652777777777777" top="0.59027777777777779" bottom="0.59027777777777779" header="0.39374999999999999" footer="0.19652777777777777"/>
  <pageSetup paperSize="9" firstPageNumber="0" orientation="portrait" useFirstPageNumber="1" horizontalDpi="300" verticalDpi="300" r:id="rId1"/>
  <headerFooter alignWithMargins="0">
    <oddHeader>&amp;L別表&amp;C&amp;A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38</vt:i4>
      </vt:variant>
    </vt:vector>
  </HeadingPairs>
  <TitlesOfParts>
    <vt:vector size="50" baseType="lpstr">
      <vt:lpstr>明細書（身体介護を伴う）</vt:lpstr>
      <vt:lpstr>身体介護を伴う移動支援・単一</vt:lpstr>
      <vt:lpstr>身体介護を伴う移動支援・複合（深夜＆夜間早朝）</vt:lpstr>
      <vt:lpstr>身体介護を伴う移動支援・複合（夜間早朝＆日中）</vt:lpstr>
      <vt:lpstr>身体介護を伴う移動支援・複合（日中＆夜間早朝）</vt:lpstr>
      <vt:lpstr>身体介護を伴う移動支援・複合（夜間早朝＆深夜）</vt:lpstr>
      <vt:lpstr>身体介護を伴う移動支援・複合（早朝＆日中＆夜間）</vt:lpstr>
      <vt:lpstr>身体介護を伴う移動支援・複合（日中＆夜間＆深夜）</vt:lpstr>
      <vt:lpstr>基本・単一</vt:lpstr>
      <vt:lpstr>基本・複合</vt:lpstr>
      <vt:lpstr>基本（介護無）・単一</vt:lpstr>
      <vt:lpstr>基本（介護無）・複合</vt:lpstr>
      <vt:lpstr>'基本（介護無）・単一'!_1_</vt:lpstr>
      <vt:lpstr>'身体介護を伴う移動支援・複合（夜間早朝＆深夜）'!_10_</vt:lpstr>
      <vt:lpstr>'身体介護を伴う移動支援・複合（夜間早朝＆日中）'!_11_</vt:lpstr>
      <vt:lpstr>'明細書（身体介護を伴う）'!_12_</vt:lpstr>
      <vt:lpstr>'基本（介護無）・複合'!_13_</vt:lpstr>
      <vt:lpstr>基本・単一!_14_</vt:lpstr>
      <vt:lpstr>基本・複合!_15_</vt:lpstr>
      <vt:lpstr>身体介護を伴う移動支援・単一!_16_</vt:lpstr>
      <vt:lpstr>'身体介護を伴う移動支援・複合（深夜＆夜間早朝）'!_17_</vt:lpstr>
      <vt:lpstr>'身体介護を伴う移動支援・複合（早朝＆日中＆夜間）'!_18_</vt:lpstr>
      <vt:lpstr>'身体介護を伴う移動支援・複合（日中＆夜間＆深夜）'!_19_</vt:lpstr>
      <vt:lpstr>'基本（介護無）・複合'!_2_</vt:lpstr>
      <vt:lpstr>'身体介護を伴う移動支援・複合（日中＆夜間早朝）'!_20_</vt:lpstr>
      <vt:lpstr>'身体介護を伴う移動支援・複合（夜間早朝＆深夜）'!_21_</vt:lpstr>
      <vt:lpstr>'身体介護を伴う移動支援・複合（夜間早朝＆日中）'!_22_</vt:lpstr>
      <vt:lpstr>基本・単一!_3_</vt:lpstr>
      <vt:lpstr>基本・複合!_4_</vt:lpstr>
      <vt:lpstr>身体介護を伴う移動支援・単一!_5_</vt:lpstr>
      <vt:lpstr>'身体介護を伴う移動支援・複合（深夜＆夜間早朝）'!_6_</vt:lpstr>
      <vt:lpstr>'身体介護を伴う移動支援・複合（早朝＆日中＆夜間）'!_7_</vt:lpstr>
      <vt:lpstr>'身体介護を伴う移動支援・複合（日中＆夜間＆深夜）'!_8_</vt:lpstr>
      <vt:lpstr>'身体介護を伴う移動支援・複合（日中＆夜間早朝）'!_9_</vt:lpstr>
      <vt:lpstr>'基本（介護無）・単一'!Print_Area</vt:lpstr>
      <vt:lpstr>'基本（介護無）・複合'!Print_Area</vt:lpstr>
      <vt:lpstr>基本・単一!Print_Area</vt:lpstr>
      <vt:lpstr>基本・複合!Print_Area</vt:lpstr>
      <vt:lpstr>身体介護を伴う移動支援・単一!Print_Area</vt:lpstr>
      <vt:lpstr>'身体介護を伴う移動支援・複合（深夜＆夜間早朝）'!Print_Area</vt:lpstr>
      <vt:lpstr>'身体介護を伴う移動支援・複合（早朝＆日中＆夜間）'!Print_Area</vt:lpstr>
      <vt:lpstr>'身体介護を伴う移動支援・複合（日中＆夜間＆深夜）'!Print_Area</vt:lpstr>
      <vt:lpstr>'身体介護を伴う移動支援・複合（日中＆夜間早朝）'!Print_Area</vt:lpstr>
      <vt:lpstr>'身体介護を伴う移動支援・複合（夜間早朝＆深夜）'!Print_Area</vt:lpstr>
      <vt:lpstr>'身体介護を伴う移動支援・複合（夜間早朝＆日中）'!Print_Area</vt:lpstr>
      <vt:lpstr>'明細書（身体介護を伴う）'!Print_Area</vt:lpstr>
      <vt:lpstr>身体介護を伴う移動支援・単一!Print_Titles</vt:lpstr>
      <vt:lpstr>'身体介護を伴う移動支援・複合（深夜＆夜間早朝）'!Print_Titles</vt:lpstr>
      <vt:lpstr>'身体介護を伴う移動支援・複合（日中＆夜間早朝）'!Print_Titles</vt:lpstr>
      <vt:lpstr>'身体介護を伴う移動支援・複合（夜間早朝＆日中）'!Print_Titles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根岸 亜希子</dc:creator>
  <cp:keywords/>
  <dc:description/>
  <cp:lastModifiedBy>中畑 礼子</cp:lastModifiedBy>
  <cp:revision>0</cp:revision>
  <cp:lastPrinted>2025-04-04T08:33:25Z</cp:lastPrinted>
  <dcterms:created xsi:type="dcterms:W3CDTF">1601-01-01T00:00:00Z</dcterms:created>
  <dcterms:modified xsi:type="dcterms:W3CDTF">2025-04-15T08:26:32Z</dcterms:modified>
  <cp:category/>
</cp:coreProperties>
</file>