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7875" activeTab="2"/>
  </bookViews>
  <sheets>
    <sheet name="入力方法" sheetId="1" r:id="rId1"/>
    <sheet name="管理結果票" sheetId="2" r:id="rId2"/>
    <sheet name="負担軽減調整（国軽減あり）" sheetId="3" r:id="rId3"/>
  </sheets>
  <definedNames>
    <definedName name="_xlnm.Print_Area" localSheetId="1">'管理結果票'!$B$1:$CC$44</definedName>
    <definedName name="_xlnm.Print_Area" localSheetId="0">'入力方法'!$A$1:$CH$61</definedName>
    <definedName name="_xlnm.Print_Area" localSheetId="2">'負担軽減調整（国軽減あり）'!$A$1:$N$47</definedName>
  </definedNames>
  <calcPr fullCalcOnLoad="1"/>
</workbook>
</file>

<file path=xl/sharedStrings.xml><?xml version="1.0" encoding="utf-8"?>
<sst xmlns="http://schemas.openxmlformats.org/spreadsheetml/2006/main" count="189" uniqueCount="97">
  <si>
    <t>受給者証番号</t>
  </si>
  <si>
    <t>上限管理事業者番号</t>
  </si>
  <si>
    <t>支給決定障害者等
氏名</t>
  </si>
  <si>
    <t>支給決定に係る
障害児氏名</t>
  </si>
  <si>
    <t>事業所所在地
及び連絡先</t>
  </si>
  <si>
    <t>受給者証記載の
負担上限月額</t>
  </si>
  <si>
    <t>事業所名又は番号</t>
  </si>
  <si>
    <t>合　　計</t>
  </si>
  <si>
    <t>（あ）（い）の
小さい方の額</t>
  </si>
  <si>
    <t>利用者負担上限額管理結果票とともに、利用者の確認を得ること。</t>
  </si>
  <si>
    <t>上記内容について確認しました。</t>
  </si>
  <si>
    <t>　　平成　　　年　　　月　　　　日</t>
  </si>
  <si>
    <t>支給決定者氏名</t>
  </si>
  <si>
    <t>事業所及び
その事業所
の名称</t>
  </si>
  <si>
    <t>市町村番号</t>
  </si>
  <si>
    <t>総費用額</t>
  </si>
  <si>
    <t>費用の
3%相当額
ｂ×0.03</t>
  </si>
  <si>
    <t>ｆ</t>
  </si>
  <si>
    <t>自治体助成額</t>
  </si>
  <si>
    <t>上限月額</t>
  </si>
  <si>
    <t>ａ ,cの小さい方の額</t>
  </si>
  <si>
    <t>ａ</t>
  </si>
  <si>
    <t>ｂ</t>
  </si>
  <si>
    <t>ｃ</t>
  </si>
  <si>
    <t>ｄ</t>
  </si>
  <si>
    <t>ｅ</t>
  </si>
  <si>
    <t>ｇ</t>
  </si>
  <si>
    <t>（あ）</t>
  </si>
  <si>
    <t>（い）</t>
  </si>
  <si>
    <t>（う）</t>
  </si>
  <si>
    <t>　　</t>
  </si>
  <si>
    <t>利用者負担確定額</t>
  </si>
  <si>
    <t>利用者負担額確定額
（配分額）</t>
  </si>
  <si>
    <t>決定利用者
負担額
（1割）</t>
  </si>
  <si>
    <t>【記載上の注意点】
・同一事業所番号で軽減対象事業とそれ以外の事業を行った場合、「上限月額」a欄は、上限月額から軽減対象事業以外の決定利用者負担額を除いた額を記入する。</t>
  </si>
  <si>
    <t>利用者負担上限額管理結果</t>
  </si>
  <si>
    <t>１　管理事業所で利用者負担額を充当したため、他事業所の利用者負担は発生しない。</t>
  </si>
  <si>
    <t>２　利用者負担額の合算額が、負担上限月額以下のため、調整事務は行わない。</t>
  </si>
  <si>
    <t>３　利用者負担額の合算額が、負担上限月額を超過するため、下記のとおり調整した。</t>
  </si>
  <si>
    <t>円</t>
  </si>
  <si>
    <t>利用者負担上限額管理結果票</t>
  </si>
  <si>
    <t>年</t>
  </si>
  <si>
    <t>月分</t>
  </si>
  <si>
    <t>管理事業者</t>
  </si>
  <si>
    <t>指定事業所番号</t>
  </si>
  <si>
    <t>受給者証番号</t>
  </si>
  <si>
    <t>事業所及び
その事業所
の名称</t>
  </si>
  <si>
    <t>支給決定障害者等</t>
  </si>
  <si>
    <t>氏名</t>
  </si>
  <si>
    <t>支給決定に係る</t>
  </si>
  <si>
    <t>障害児氏名</t>
  </si>
  <si>
    <t>利用者負担上限月額</t>
  </si>
  <si>
    <t>利用者負担上限額管理結果</t>
  </si>
  <si>
    <t>1　管理事業所で利用者負担額を充当したため、他事業所の利用者負担は発生しない。</t>
  </si>
  <si>
    <t>2　利用者負担額の合算額が、負担上限月額以下のため、調整事務は行わない。</t>
  </si>
  <si>
    <t>3　利用者負担額の合算額が、負担上限月額を超過するため、下記のとおり調整した。</t>
  </si>
  <si>
    <t>利用者負担額集計・調整欄</t>
  </si>
  <si>
    <t>項番</t>
  </si>
  <si>
    <t>事業所番号</t>
  </si>
  <si>
    <t>事業所名称</t>
  </si>
  <si>
    <t>利用者負担額</t>
  </si>
  <si>
    <t>管理結果後利用者負担額</t>
  </si>
  <si>
    <t>合計</t>
  </si>
  <si>
    <t>（平成</t>
  </si>
  <si>
    <t>年</t>
  </si>
  <si>
    <t>月分）</t>
  </si>
  <si>
    <t>利用者負担減額後（３％負担）調整額結果票</t>
  </si>
  <si>
    <t>荒川サービス</t>
  </si>
  <si>
    <t>荒川　太郎</t>
  </si>
  <si>
    <r>
      <t>　居宅介護、行動援護、重度訪問介護事業、デイ、通所、短期入所</t>
    </r>
    <r>
      <rPr>
        <sz val="14"/>
        <rFont val="ＭＳ Ｐ明朝"/>
        <family val="1"/>
      </rPr>
      <t xml:space="preserve">（GH等その他の事業は除く。）に係る費用及び利用者負担額等を、下記帳票から転記すること。
</t>
    </r>
    <r>
      <rPr>
        <sz val="13"/>
        <rFont val="ＭＳ Ｐ明朝"/>
        <family val="1"/>
      </rPr>
      <t>　[軽減対象事業のみの事業所の場合]
　　「利用者負担額一覧表」
　　「利用者負担上限額管理結果票」
　[同一事業所番号で複数事業を行っているため、「利用者負担額一覧表」では、対象事業のみの費用等が分からない場合]
　　「介護給付費・訓練等給付費明細書」</t>
    </r>
  </si>
  <si>
    <t>0001324567</t>
  </si>
  <si>
    <t>い</t>
  </si>
  <si>
    <t>う</t>
  </si>
  <si>
    <t>&lt;入力方法&gt;</t>
  </si>
  <si>
    <t>※</t>
  </si>
  <si>
    <t>「管理結果票」のシートの</t>
  </si>
  <si>
    <t>のセルに必要事項を入力してください。</t>
  </si>
  <si>
    <t>のセルに入力すると、</t>
  </si>
  <si>
    <t>の欄は自動計算されます。</t>
  </si>
  <si>
    <t>「負担軽減調整」シートの</t>
  </si>
  <si>
    <t>また、「負担軽減調整」シートの</t>
  </si>
  <si>
    <t>の欄も自動計算されます。</t>
  </si>
  <si>
    <t>のセルには必要事項を入力してください。</t>
  </si>
  <si>
    <t>(上限月額が「9,300円」「4,600円」の場合）</t>
  </si>
  <si>
    <t>荒川区荒川２－２－３</t>
  </si>
  <si>
    <t>03-3802-3111</t>
  </si>
  <si>
    <t>い</t>
  </si>
  <si>
    <t>う</t>
  </si>
  <si>
    <t>（荒川区）　24.04以降</t>
  </si>
  <si>
    <t>入力シートは、保護（パスワードは無し）をかけていますので、セルの移動は</t>
  </si>
  <si>
    <t>マウスを使用するほうがやりやすいです。  シート保護の解除は、校閲⇒シート保護の解除です。</t>
  </si>
  <si>
    <t>令和</t>
  </si>
  <si>
    <t>（令和</t>
  </si>
  <si>
    <t>　　令和　　　年　　　月　　　　日</t>
  </si>
  <si>
    <r>
      <t xml:space="preserve">３　注意事項
</t>
    </r>
    <r>
      <rPr>
        <u val="single"/>
        <sz val="14"/>
        <rFont val="ＭＳ Ｐ明朝"/>
        <family val="1"/>
      </rPr>
      <t>（※）共同生活援助と対象サービスを併用している利用者の場合は、計算方法が異なりますので事前にご連絡ください。</t>
    </r>
  </si>
  <si>
    <r>
      <t>このシートは、</t>
    </r>
    <r>
      <rPr>
        <u val="single"/>
        <sz val="12"/>
        <color indexed="8"/>
        <rFont val="ＭＳ Ｐ明朝"/>
        <family val="1"/>
      </rPr>
      <t>「9,300円」「4,600円」(国軽減あり)用</t>
    </r>
    <r>
      <rPr>
        <sz val="12"/>
        <color indexed="8"/>
        <rFont val="ＭＳ Ｐ明朝"/>
        <family val="1"/>
      </rPr>
      <t>です。</t>
    </r>
    <r>
      <rPr>
        <b/>
        <u val="single"/>
        <sz val="12"/>
        <color indexed="8"/>
        <rFont val="ＭＳ Ｐ明朝"/>
        <family val="1"/>
      </rPr>
      <t>プルダウンで利用者負担上限月額を選択してください。</t>
    </r>
  </si>
  <si>
    <r>
      <t xml:space="preserve">１　利用者負担軽減の対象となるサービス　
</t>
    </r>
    <r>
      <rPr>
        <sz val="14"/>
        <rFont val="ＭＳ Ｐ明朝"/>
        <family val="1"/>
      </rPr>
      <t xml:space="preserve">【総合支援法】居宅介護、重度訪問介護、同行援護、行動援護、生活介護、短期入所、重度障害者等包括支援
　　　　　　　　　 自立訓練、 就労移行支援、就労継続支援、就労定着支援、自立生活援助
【児童福祉法】児童発達支援、医療型児童発達支援、放課後等デイサービス、居宅訪問型児童発達支援、保育所等訪問支援
</t>
    </r>
    <r>
      <rPr>
        <b/>
        <sz val="16"/>
        <rFont val="ＭＳ Ｐ明朝"/>
        <family val="1"/>
      </rPr>
      <t xml:space="preserve">２　対象とならないサービス
</t>
    </r>
    <r>
      <rPr>
        <sz val="14"/>
        <rFont val="ＭＳ Ｐ明朝"/>
        <family val="1"/>
      </rPr>
      <t xml:space="preserve">【総合支援法】療養介護、施設入所支援、共同生活援助（※）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</si>
</sst>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00;[Red]\-#,##0.0000"/>
    <numFmt numFmtId="182" formatCode="#,##0.00000;[Red]\-#,##0.00000"/>
    <numFmt numFmtId="183" formatCode="#,##0.000000;[Red]\-#,##0.000000"/>
    <numFmt numFmtId="184" formatCode="#,##0.0000000;[Red]\-#,##0.0000000"/>
    <numFmt numFmtId="185" formatCode="0.0%"/>
    <numFmt numFmtId="186" formatCode="[$€-2]\ #,##0.00_);[Red]\([$€-2]\ #,##0.00\)"/>
    <numFmt numFmtId="187" formatCode="0_);[Red]\(0\)"/>
    <numFmt numFmtId="188" formatCode="#,##0_ ;[Red]\-#,##0\ "/>
    <numFmt numFmtId="189" formatCode="0_ "/>
    <numFmt numFmtId="190" formatCode="#,##0_);[Red]\(#,##0\)"/>
    <numFmt numFmtId="191" formatCode="#,##0.0_ "/>
    <numFmt numFmtId="192" formatCode="0000000000"/>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b/>
      <sz val="16"/>
      <name val="ＭＳ Ｐ明朝"/>
      <family val="1"/>
    </font>
    <font>
      <b/>
      <sz val="12"/>
      <color indexed="12"/>
      <name val="ＭＳ Ｐ明朝"/>
      <family val="1"/>
    </font>
    <font>
      <b/>
      <sz val="12"/>
      <name val="ＭＳ Ｐ明朝"/>
      <family val="1"/>
    </font>
    <font>
      <sz val="14"/>
      <color indexed="12"/>
      <name val="ＭＳ Ｐ明朝"/>
      <family val="1"/>
    </font>
    <font>
      <sz val="20"/>
      <name val="ＭＳ Ｐ明朝"/>
      <family val="1"/>
    </font>
    <font>
      <sz val="14"/>
      <name val="ＭＳ Ｐ明朝"/>
      <family val="1"/>
    </font>
    <font>
      <b/>
      <sz val="11"/>
      <name val="ＭＳ Ｐ明朝"/>
      <family val="1"/>
    </font>
    <font>
      <sz val="13"/>
      <name val="ＭＳ Ｐ明朝"/>
      <family val="1"/>
    </font>
    <font>
      <sz val="10"/>
      <color indexed="8"/>
      <name val="ＭＳ Ｐ明朝"/>
      <family val="1"/>
    </font>
    <font>
      <sz val="16"/>
      <color indexed="8"/>
      <name val="ＭＳ Ｐ明朝"/>
      <family val="1"/>
    </font>
    <font>
      <sz val="9"/>
      <color indexed="8"/>
      <name val="ＭＳ Ｐ明朝"/>
      <family val="1"/>
    </font>
    <font>
      <sz val="11"/>
      <color indexed="8"/>
      <name val="ＭＳ Ｐゴシック"/>
      <family val="3"/>
    </font>
    <font>
      <b/>
      <sz val="10"/>
      <color indexed="8"/>
      <name val="ＭＳ Ｐ明朝"/>
      <family val="1"/>
    </font>
    <font>
      <sz val="12"/>
      <color indexed="8"/>
      <name val="ＭＳ Ｐ明朝"/>
      <family val="1"/>
    </font>
    <font>
      <sz val="8"/>
      <color indexed="8"/>
      <name val="ＭＳ Ｐ明朝"/>
      <family val="1"/>
    </font>
    <font>
      <sz val="10"/>
      <name val="ＭＳ Ｐ明朝"/>
      <family val="1"/>
    </font>
    <font>
      <b/>
      <sz val="10"/>
      <name val="ＭＳ Ｐ明朝"/>
      <family val="1"/>
    </font>
    <font>
      <sz val="12"/>
      <name val="ＭＳ Ｐゴシック"/>
      <family val="3"/>
    </font>
    <font>
      <sz val="18"/>
      <name val="ＭＳ Ｐ明朝"/>
      <family val="1"/>
    </font>
    <font>
      <u val="single"/>
      <sz val="12"/>
      <color indexed="8"/>
      <name val="ＭＳ Ｐ明朝"/>
      <family val="1"/>
    </font>
    <font>
      <u val="single"/>
      <sz val="14"/>
      <name val="ＭＳ Ｐ明朝"/>
      <family val="1"/>
    </font>
    <font>
      <b/>
      <u val="single"/>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b/>
      <sz val="18"/>
      <color indexed="8"/>
      <name val="ＭＳ Ｐゴシック"/>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style="double"/>
      <bottom style="double"/>
    </border>
    <border>
      <left>
        <color indexed="63"/>
      </left>
      <right style="hair"/>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style="dotted"/>
      <right>
        <color indexed="63"/>
      </right>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hair"/>
      <right>
        <color indexed="63"/>
      </right>
      <top style="medium"/>
      <bottom>
        <color indexed="63"/>
      </bottom>
    </border>
    <border>
      <left style="hair"/>
      <right>
        <color indexed="63"/>
      </right>
      <top>
        <color indexed="63"/>
      </top>
      <bottom style="medium"/>
    </border>
    <border>
      <left style="thin"/>
      <right style="hair"/>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style="hair"/>
      <bottom style="hair"/>
    </border>
    <border>
      <left style="thin"/>
      <right style="thin"/>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hair"/>
      <bottom style="medium"/>
    </border>
    <border>
      <left style="thin"/>
      <right style="thin"/>
      <top style="hair"/>
      <bottom style="medium"/>
    </border>
    <border>
      <left style="thin"/>
      <right>
        <color indexed="63"/>
      </right>
      <top style="hair"/>
      <bottom style="medium"/>
    </border>
    <border>
      <left>
        <color indexed="63"/>
      </left>
      <right style="hair"/>
      <top style="hair"/>
      <bottom>
        <color indexed="63"/>
      </bottom>
    </border>
    <border>
      <left>
        <color indexed="63"/>
      </left>
      <right>
        <color indexed="63"/>
      </right>
      <top style="hair"/>
      <bottom style="medium"/>
    </border>
    <border>
      <left style="hair"/>
      <right style="medium"/>
      <top style="hair"/>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thin"/>
      <right style="thin"/>
      <top style="thin"/>
      <bottom>
        <color indexed="63"/>
      </bottom>
    </border>
    <border>
      <left style="double"/>
      <right style="double"/>
      <top style="double"/>
      <bottom style="double"/>
    </border>
    <border>
      <left style="medium">
        <color indexed="10"/>
      </left>
      <right>
        <color indexed="63"/>
      </right>
      <top style="medium">
        <color indexed="1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color indexed="63"/>
      </right>
      <top>
        <color indexed="63"/>
      </top>
      <bottom style="medium">
        <color rgb="FFFF0000"/>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color indexed="63"/>
      </left>
      <right>
        <color indexed="63"/>
      </right>
      <top style="medium">
        <color rgb="FFFF0000"/>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double"/>
      <bottom style="double"/>
    </border>
    <border>
      <left>
        <color indexed="63"/>
      </left>
      <right style="dotted"/>
      <top style="double"/>
      <bottom style="double"/>
    </border>
    <border>
      <left style="hair"/>
      <right>
        <color indexed="63"/>
      </right>
      <top style="hair"/>
      <bottom style="medium"/>
    </border>
    <border>
      <left>
        <color indexed="63"/>
      </left>
      <right style="thin"/>
      <top style="hair"/>
      <bottom style="medium"/>
    </border>
    <border>
      <left>
        <color indexed="63"/>
      </left>
      <right style="thin"/>
      <top>
        <color indexed="63"/>
      </top>
      <bottom style="hair"/>
    </border>
    <border>
      <left style="medium"/>
      <right>
        <color indexed="63"/>
      </right>
      <top style="hair"/>
      <bottom style="hair"/>
    </border>
    <border>
      <left style="medium"/>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5" fillId="32" borderId="0" applyNumberFormat="0" applyBorder="0" applyAlignment="0" applyProtection="0"/>
  </cellStyleXfs>
  <cellXfs count="640">
    <xf numFmtId="0" fontId="0" fillId="0" borderId="0" xfId="0" applyAlignment="1">
      <alignment/>
    </xf>
    <xf numFmtId="0" fontId="4"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38" fontId="4" fillId="33" borderId="0" xfId="49" applyFont="1" applyFill="1" applyAlignment="1">
      <alignment vertical="center"/>
    </xf>
    <xf numFmtId="0" fontId="6" fillId="33" borderId="0" xfId="0" applyFont="1" applyFill="1" applyAlignment="1">
      <alignment horizontal="distributed" vertical="center"/>
    </xf>
    <xf numFmtId="0" fontId="6" fillId="0" borderId="0" xfId="0" applyFont="1" applyAlignment="1">
      <alignment horizontal="distributed" vertical="center"/>
    </xf>
    <xf numFmtId="0" fontId="6"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38" fontId="4" fillId="0" borderId="0" xfId="49" applyFont="1" applyAlignment="1">
      <alignment vertical="center"/>
    </xf>
    <xf numFmtId="0" fontId="4" fillId="33" borderId="10" xfId="0" applyFont="1" applyFill="1" applyBorder="1" applyAlignment="1">
      <alignment vertical="center"/>
    </xf>
    <xf numFmtId="0" fontId="9" fillId="33" borderId="0" xfId="0" applyFont="1" applyFill="1" applyBorder="1" applyAlignment="1">
      <alignment horizontal="center" vertical="center"/>
    </xf>
    <xf numFmtId="0" fontId="9" fillId="33" borderId="0" xfId="0" applyFont="1" applyFill="1" applyBorder="1" applyAlignment="1">
      <alignment horizontal="center" vertical="center" textRotation="255"/>
    </xf>
    <xf numFmtId="0" fontId="9" fillId="33" borderId="0" xfId="0" applyFont="1" applyFill="1" applyBorder="1" applyAlignment="1">
      <alignment vertical="center"/>
    </xf>
    <xf numFmtId="0" fontId="4" fillId="33" borderId="11" xfId="0" applyFont="1" applyFill="1" applyBorder="1" applyAlignment="1">
      <alignment vertical="center"/>
    </xf>
    <xf numFmtId="0" fontId="4" fillId="0" borderId="0" xfId="0" applyFont="1" applyAlignment="1">
      <alignment horizontal="center" vertical="center"/>
    </xf>
    <xf numFmtId="0" fontId="12" fillId="33" borderId="0" xfId="0" applyFont="1" applyFill="1" applyAlignment="1">
      <alignment horizontal="left" vertical="center"/>
    </xf>
    <xf numFmtId="0" fontId="6" fillId="0" borderId="0" xfId="0" applyFont="1" applyBorder="1" applyAlignment="1">
      <alignment horizontal="distributed" vertical="center" wrapText="1" indent="1"/>
    </xf>
    <xf numFmtId="0" fontId="0" fillId="0" borderId="0" xfId="0" applyFill="1" applyBorder="1" applyAlignment="1" applyProtection="1">
      <alignment vertical="center"/>
      <protection locked="0"/>
    </xf>
    <xf numFmtId="0" fontId="12" fillId="33" borderId="0"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9" fillId="33" borderId="0" xfId="0" applyFont="1" applyFill="1" applyBorder="1" applyAlignment="1">
      <alignment horizontal="center" vertical="top"/>
    </xf>
    <xf numFmtId="0" fontId="6" fillId="33" borderId="12" xfId="0" applyFont="1" applyFill="1" applyBorder="1" applyAlignment="1">
      <alignment horizontal="center" vertical="center"/>
    </xf>
    <xf numFmtId="0" fontId="6" fillId="33" borderId="12" xfId="0" applyFont="1" applyFill="1" applyBorder="1" applyAlignment="1">
      <alignment vertical="center"/>
    </xf>
    <xf numFmtId="0" fontId="9" fillId="33" borderId="0" xfId="0" applyFont="1" applyFill="1" applyAlignment="1">
      <alignment horizontal="center" vertical="center"/>
    </xf>
    <xf numFmtId="38" fontId="6" fillId="33" borderId="0" xfId="49" applyFont="1" applyFill="1" applyAlignment="1">
      <alignment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9" fillId="33" borderId="15"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5" fillId="0" borderId="17" xfId="0" applyFont="1" applyFill="1" applyBorder="1" applyAlignment="1" applyProtection="1">
      <alignment vertical="center"/>
      <protection locked="0"/>
    </xf>
    <xf numFmtId="0" fontId="12" fillId="33" borderId="0" xfId="0" applyFont="1" applyFill="1" applyBorder="1" applyAlignment="1">
      <alignment vertical="center" wrapText="1"/>
    </xf>
    <xf numFmtId="0" fontId="4" fillId="0" borderId="18" xfId="0" applyFont="1" applyBorder="1" applyAlignment="1">
      <alignment vertical="center"/>
    </xf>
    <xf numFmtId="0" fontId="6" fillId="33" borderId="16" xfId="0" applyFont="1" applyFill="1" applyBorder="1" applyAlignment="1">
      <alignment vertical="center" wrapText="1"/>
    </xf>
    <xf numFmtId="0" fontId="6" fillId="33" borderId="19" xfId="0" applyFont="1" applyFill="1" applyBorder="1" applyAlignment="1">
      <alignment horizontal="center" vertical="center" wrapText="1"/>
    </xf>
    <xf numFmtId="0" fontId="4" fillId="0" borderId="11" xfId="0" applyFont="1" applyBorder="1" applyAlignment="1">
      <alignment vertical="center"/>
    </xf>
    <xf numFmtId="0" fontId="6" fillId="33" borderId="20" xfId="0" applyFont="1" applyFill="1" applyBorder="1" applyAlignment="1">
      <alignment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0" xfId="0" applyFont="1" applyFill="1" applyBorder="1" applyAlignment="1">
      <alignment horizontal="center" vertical="center" wrapText="1"/>
    </xf>
    <xf numFmtId="38" fontId="4" fillId="33" borderId="10" xfId="49" applyFont="1" applyFill="1" applyBorder="1" applyAlignment="1">
      <alignment vertical="center"/>
    </xf>
    <xf numFmtId="38" fontId="9" fillId="33" borderId="0" xfId="49" applyFont="1" applyFill="1" applyBorder="1" applyAlignment="1">
      <alignment horizontal="center" vertical="center"/>
    </xf>
    <xf numFmtId="38" fontId="8" fillId="33" borderId="0" xfId="49" applyFont="1" applyFill="1" applyBorder="1" applyAlignment="1">
      <alignment horizontal="right" vertical="center"/>
    </xf>
    <xf numFmtId="38" fontId="8" fillId="33" borderId="23" xfId="49" applyFont="1" applyFill="1" applyBorder="1" applyAlignment="1">
      <alignment horizontal="right" vertical="center"/>
    </xf>
    <xf numFmtId="9" fontId="10" fillId="33" borderId="0" xfId="42" applyFont="1" applyFill="1" applyBorder="1" applyAlignment="1">
      <alignment vertical="center"/>
    </xf>
    <xf numFmtId="38" fontId="9" fillId="33" borderId="0" xfId="49" applyFont="1" applyFill="1" applyBorder="1" applyAlignment="1">
      <alignment vertical="center"/>
    </xf>
    <xf numFmtId="0" fontId="4" fillId="0" borderId="0" xfId="0" applyFont="1" applyFill="1" applyBorder="1" applyAlignment="1">
      <alignment vertical="center"/>
    </xf>
    <xf numFmtId="0" fontId="13" fillId="33" borderId="24" xfId="0" applyFont="1" applyFill="1" applyBorder="1" applyAlignment="1">
      <alignment horizontal="left" vertical="center" wrapText="1"/>
    </xf>
    <xf numFmtId="0" fontId="4" fillId="33" borderId="0" xfId="0" applyFont="1" applyFill="1" applyAlignment="1" applyProtection="1">
      <alignment vertical="center"/>
      <protection locked="0"/>
    </xf>
    <xf numFmtId="0" fontId="6" fillId="33" borderId="0" xfId="0" applyFont="1" applyFill="1" applyAlignment="1" applyProtection="1">
      <alignment horizontal="center" vertical="center"/>
      <protection locked="0"/>
    </xf>
    <xf numFmtId="0" fontId="6" fillId="33" borderId="0" xfId="0" applyFont="1" applyFill="1" applyAlignment="1" applyProtection="1">
      <alignment vertical="center"/>
      <protection locked="0"/>
    </xf>
    <xf numFmtId="0" fontId="12" fillId="33" borderId="0" xfId="0" applyFont="1" applyFill="1" applyAlignment="1" applyProtection="1">
      <alignment horizontal="left" vertical="center"/>
      <protection locked="0"/>
    </xf>
    <xf numFmtId="0" fontId="12" fillId="33" borderId="0" xfId="0" applyFont="1" applyFill="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12" fillId="33" borderId="0" xfId="0" applyFont="1" applyFill="1" applyBorder="1" applyAlignment="1">
      <alignment vertical="top" wrapText="1"/>
    </xf>
    <xf numFmtId="0" fontId="4" fillId="0" borderId="0" xfId="0" applyFont="1" applyBorder="1" applyAlignment="1">
      <alignment vertical="center"/>
    </xf>
    <xf numFmtId="0" fontId="4" fillId="0" borderId="10" xfId="0" applyFont="1" applyFill="1" applyBorder="1" applyAlignment="1">
      <alignment horizontal="left" vertical="center"/>
    </xf>
    <xf numFmtId="0" fontId="6" fillId="0" borderId="10" xfId="0" applyFont="1" applyFill="1" applyBorder="1" applyAlignment="1">
      <alignment vertical="center"/>
    </xf>
    <xf numFmtId="0" fontId="9" fillId="0" borderId="0" xfId="0" applyFont="1" applyFill="1" applyBorder="1" applyAlignment="1">
      <alignment horizontal="center" vertical="center"/>
    </xf>
    <xf numFmtId="0" fontId="12" fillId="0" borderId="10" xfId="0" applyFont="1" applyFill="1" applyBorder="1" applyAlignment="1">
      <alignment vertical="center"/>
    </xf>
    <xf numFmtId="38" fontId="10" fillId="0" borderId="0" xfId="0" applyNumberFormat="1" applyFont="1" applyFill="1" applyBorder="1" applyAlignment="1">
      <alignment vertical="center"/>
    </xf>
    <xf numFmtId="38" fontId="10" fillId="0" borderId="0" xfId="49" applyFont="1" applyFill="1" applyBorder="1" applyAlignment="1">
      <alignment vertical="center"/>
    </xf>
    <xf numFmtId="0" fontId="11" fillId="33" borderId="0" xfId="0" applyFont="1" applyFill="1" applyAlignment="1" applyProtection="1">
      <alignment vertical="center"/>
      <protection locked="0"/>
    </xf>
    <xf numFmtId="189"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7" xfId="0" applyNumberFormat="1" applyFont="1" applyFill="1" applyBorder="1" applyAlignment="1" applyProtection="1">
      <alignment vertical="center"/>
      <protection locked="0"/>
    </xf>
    <xf numFmtId="0" fontId="6" fillId="0" borderId="17" xfId="0" applyFont="1" applyFill="1" applyBorder="1" applyAlignment="1" applyProtection="1">
      <alignment vertical="center" wrapText="1"/>
      <protection locked="0"/>
    </xf>
    <xf numFmtId="0" fontId="6" fillId="33" borderId="0" xfId="0" applyFont="1" applyFill="1" applyBorder="1" applyAlignment="1">
      <alignment horizontal="lef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6" fillId="33" borderId="0" xfId="0" applyFont="1" applyFill="1" applyBorder="1" applyAlignment="1">
      <alignment horizontal="center" vertical="center"/>
    </xf>
    <xf numFmtId="0" fontId="6" fillId="33" borderId="0" xfId="0" applyFont="1" applyFill="1" applyAlignment="1">
      <alignment horizontal="left"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left" vertical="center"/>
    </xf>
    <xf numFmtId="0" fontId="6" fillId="33" borderId="26" xfId="0" applyFont="1" applyFill="1" applyBorder="1" applyAlignment="1">
      <alignment horizontal="center" vertical="center"/>
    </xf>
    <xf numFmtId="0" fontId="6" fillId="0" borderId="26" xfId="0" applyFont="1" applyBorder="1" applyAlignment="1">
      <alignment horizontal="distributed" vertical="center" wrapText="1" indent="1"/>
    </xf>
    <xf numFmtId="0" fontId="0" fillId="0" borderId="27" xfId="0" applyFill="1" applyBorder="1" applyAlignment="1" applyProtection="1">
      <alignment vertical="center"/>
      <protection locked="0"/>
    </xf>
    <xf numFmtId="0" fontId="6" fillId="33" borderId="17" xfId="0" applyFont="1" applyFill="1" applyBorder="1" applyAlignment="1">
      <alignment horizontal="center" vertical="center"/>
    </xf>
    <xf numFmtId="0" fontId="0" fillId="0" borderId="28" xfId="0" applyFill="1" applyBorder="1" applyAlignment="1" applyProtection="1">
      <alignment vertical="center"/>
      <protection locked="0"/>
    </xf>
    <xf numFmtId="0" fontId="6" fillId="33" borderId="29" xfId="0" applyFont="1" applyFill="1" applyBorder="1" applyAlignment="1">
      <alignment horizontal="center" vertical="center"/>
    </xf>
    <xf numFmtId="0" fontId="6" fillId="33" borderId="30" xfId="0" applyFont="1" applyFill="1" applyBorder="1" applyAlignment="1">
      <alignment horizontal="left" vertical="center"/>
    </xf>
    <xf numFmtId="0" fontId="6" fillId="33" borderId="30" xfId="0" applyFont="1" applyFill="1" applyBorder="1" applyAlignment="1">
      <alignment horizontal="center" vertical="center"/>
    </xf>
    <xf numFmtId="0" fontId="6" fillId="0" borderId="30" xfId="0" applyFont="1" applyBorder="1" applyAlignment="1">
      <alignment horizontal="distributed" vertical="center" wrapText="1" indent="1"/>
    </xf>
    <xf numFmtId="0" fontId="0" fillId="0" borderId="31" xfId="0" applyFill="1" applyBorder="1" applyAlignment="1" applyProtection="1">
      <alignment vertical="center"/>
      <protection locked="0"/>
    </xf>
    <xf numFmtId="0" fontId="15" fillId="33" borderId="0" xfId="62" applyFont="1" applyFill="1" applyBorder="1">
      <alignment vertical="center"/>
      <protection/>
    </xf>
    <xf numFmtId="0" fontId="15" fillId="33" borderId="25" xfId="62" applyFont="1" applyFill="1" applyBorder="1">
      <alignment vertical="center"/>
      <protection/>
    </xf>
    <xf numFmtId="0" fontId="15" fillId="33" borderId="26" xfId="62" applyFont="1" applyFill="1" applyBorder="1">
      <alignment vertical="center"/>
      <protection/>
    </xf>
    <xf numFmtId="0" fontId="15" fillId="33" borderId="27" xfId="62" applyFont="1" applyFill="1" applyBorder="1">
      <alignment vertical="center"/>
      <protection/>
    </xf>
    <xf numFmtId="0" fontId="15" fillId="33" borderId="17" xfId="62" applyFont="1" applyFill="1" applyBorder="1">
      <alignment vertical="center"/>
      <protection/>
    </xf>
    <xf numFmtId="0" fontId="15" fillId="33" borderId="28" xfId="62" applyFont="1" applyFill="1" applyBorder="1">
      <alignment vertical="center"/>
      <protection/>
    </xf>
    <xf numFmtId="0" fontId="15" fillId="33" borderId="0" xfId="62" applyFont="1" applyFill="1" applyBorder="1" applyAlignment="1">
      <alignment horizontal="center" vertical="center" wrapText="1"/>
      <protection/>
    </xf>
    <xf numFmtId="0" fontId="15" fillId="33" borderId="17" xfId="62" applyFont="1" applyFill="1" applyBorder="1" applyAlignment="1">
      <alignment horizontal="center" vertical="center" wrapText="1"/>
      <protection/>
    </xf>
    <xf numFmtId="0" fontId="17" fillId="33" borderId="0" xfId="62" applyFont="1" applyFill="1" applyBorder="1" applyAlignment="1">
      <alignment vertical="center"/>
      <protection/>
    </xf>
    <xf numFmtId="0" fontId="18" fillId="33" borderId="0" xfId="62" applyFont="1" applyFill="1" applyBorder="1" applyAlignment="1">
      <alignment vertical="center"/>
      <protection/>
    </xf>
    <xf numFmtId="0" fontId="15" fillId="33" borderId="0" xfId="62" applyFont="1" applyFill="1" applyBorder="1" applyAlignment="1">
      <alignment vertical="center"/>
      <protection/>
    </xf>
    <xf numFmtId="0" fontId="19" fillId="33" borderId="0" xfId="62" applyFont="1" applyFill="1" applyBorder="1" applyAlignment="1">
      <alignment vertical="center"/>
      <protection/>
    </xf>
    <xf numFmtId="0" fontId="15" fillId="33" borderId="19" xfId="62" applyFont="1" applyFill="1" applyBorder="1" applyAlignment="1">
      <alignment horizontal="center" vertical="center"/>
      <protection/>
    </xf>
    <xf numFmtId="0" fontId="15" fillId="33" borderId="0" xfId="62" applyFont="1" applyFill="1" applyBorder="1" applyAlignment="1">
      <alignment horizontal="distributed" vertical="center"/>
      <protection/>
    </xf>
    <xf numFmtId="0" fontId="15" fillId="33" borderId="0" xfId="62" applyFont="1" applyFill="1" applyBorder="1" applyAlignment="1">
      <alignment horizontal="center" vertical="center" textRotation="255"/>
      <protection/>
    </xf>
    <xf numFmtId="0" fontId="15" fillId="33" borderId="0" xfId="62" applyFont="1" applyFill="1" applyBorder="1" applyAlignment="1">
      <alignment horizontal="center" vertical="center"/>
      <protection/>
    </xf>
    <xf numFmtId="0" fontId="15" fillId="33" borderId="10" xfId="62" applyFont="1" applyFill="1" applyBorder="1" applyAlignment="1">
      <alignment vertical="center" shrinkToFit="1"/>
      <protection/>
    </xf>
    <xf numFmtId="0" fontId="15" fillId="33" borderId="0" xfId="62" applyFont="1" applyFill="1" applyBorder="1" applyAlignment="1">
      <alignment vertical="center" shrinkToFit="1"/>
      <protection/>
    </xf>
    <xf numFmtId="0" fontId="20" fillId="33" borderId="18" xfId="62" applyFont="1" applyFill="1" applyBorder="1" applyAlignment="1">
      <alignment horizontal="left" vertical="center"/>
      <protection/>
    </xf>
    <xf numFmtId="0" fontId="15" fillId="33" borderId="19" xfId="62" applyFont="1" applyFill="1" applyBorder="1">
      <alignment vertical="center"/>
      <protection/>
    </xf>
    <xf numFmtId="0" fontId="15" fillId="33" borderId="32" xfId="62" applyFont="1" applyFill="1" applyBorder="1">
      <alignment vertical="center"/>
      <protection/>
    </xf>
    <xf numFmtId="0" fontId="20" fillId="33" borderId="17" xfId="62" applyFont="1" applyFill="1" applyBorder="1" applyAlignment="1">
      <alignment vertical="center"/>
      <protection/>
    </xf>
    <xf numFmtId="0" fontId="20" fillId="33" borderId="0" xfId="62" applyFont="1" applyFill="1" applyBorder="1" applyAlignment="1">
      <alignment vertical="center"/>
      <protection/>
    </xf>
    <xf numFmtId="0" fontId="20" fillId="33" borderId="10" xfId="62" applyFont="1" applyFill="1" applyBorder="1" applyAlignment="1">
      <alignment vertical="center"/>
      <protection/>
    </xf>
    <xf numFmtId="0" fontId="20" fillId="33" borderId="23" xfId="62" applyFont="1" applyFill="1" applyBorder="1" applyAlignment="1">
      <alignment vertical="center"/>
      <protection/>
    </xf>
    <xf numFmtId="0" fontId="20" fillId="33" borderId="28" xfId="62" applyFont="1" applyFill="1" applyBorder="1" applyAlignment="1">
      <alignment vertical="center"/>
      <protection/>
    </xf>
    <xf numFmtId="0" fontId="15" fillId="33" borderId="17" xfId="62" applyFont="1" applyFill="1" applyBorder="1" applyAlignment="1">
      <alignment vertical="center"/>
      <protection/>
    </xf>
    <xf numFmtId="0" fontId="15" fillId="33" borderId="11" xfId="62" applyFont="1" applyFill="1" applyBorder="1" applyAlignment="1">
      <alignment vertical="center"/>
      <protection/>
    </xf>
    <xf numFmtId="0" fontId="15" fillId="33" borderId="12" xfId="62" applyFont="1" applyFill="1" applyBorder="1" applyAlignment="1">
      <alignment vertical="center"/>
      <protection/>
    </xf>
    <xf numFmtId="0" fontId="20" fillId="33" borderId="12" xfId="62" applyFont="1" applyFill="1" applyBorder="1" applyAlignment="1">
      <alignment vertical="center"/>
      <protection/>
    </xf>
    <xf numFmtId="0" fontId="15" fillId="33" borderId="33" xfId="62" applyFont="1" applyFill="1" applyBorder="1" applyAlignment="1">
      <alignment vertical="center"/>
      <protection/>
    </xf>
    <xf numFmtId="0" fontId="15" fillId="33" borderId="28" xfId="62" applyFont="1" applyFill="1" applyBorder="1" applyAlignment="1">
      <alignment vertical="center"/>
      <protection/>
    </xf>
    <xf numFmtId="0" fontId="17" fillId="33" borderId="0" xfId="62" applyFont="1" applyFill="1" applyBorder="1" applyAlignment="1">
      <alignment horizontal="center" vertical="center" shrinkToFit="1"/>
      <protection/>
    </xf>
    <xf numFmtId="0" fontId="21" fillId="33" borderId="0" xfId="62" applyFont="1" applyFill="1" applyBorder="1" applyAlignment="1">
      <alignment horizontal="center" vertical="center" textRotation="255"/>
      <protection/>
    </xf>
    <xf numFmtId="0" fontId="19" fillId="33" borderId="0" xfId="62" applyFont="1" applyFill="1" applyBorder="1" applyAlignment="1">
      <alignment horizontal="center" vertical="center"/>
      <protection/>
    </xf>
    <xf numFmtId="0" fontId="15" fillId="33" borderId="29" xfId="62" applyFont="1" applyFill="1" applyBorder="1">
      <alignment vertical="center"/>
      <protection/>
    </xf>
    <xf numFmtId="0" fontId="15" fillId="33" borderId="30" xfId="62" applyFont="1" applyFill="1" applyBorder="1">
      <alignment vertical="center"/>
      <protection/>
    </xf>
    <xf numFmtId="0" fontId="15" fillId="33" borderId="31" xfId="62" applyFont="1" applyFill="1" applyBorder="1">
      <alignment vertical="center"/>
      <protection/>
    </xf>
    <xf numFmtId="0" fontId="25" fillId="33"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locked="0"/>
    </xf>
    <xf numFmtId="0" fontId="11" fillId="34"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4" fillId="0" borderId="0" xfId="0" applyFont="1" applyFill="1" applyAlignment="1">
      <alignment vertical="center"/>
    </xf>
    <xf numFmtId="38" fontId="9" fillId="0" borderId="34" xfId="49" applyFont="1" applyFill="1" applyBorder="1" applyAlignment="1">
      <alignment horizontal="center" vertical="center" wrapText="1"/>
    </xf>
    <xf numFmtId="38" fontId="9" fillId="0" borderId="35" xfId="49" applyFont="1" applyFill="1" applyBorder="1" applyAlignment="1">
      <alignment horizontal="center" vertical="center" wrapText="1"/>
    </xf>
    <xf numFmtId="38" fontId="12" fillId="34" borderId="36" xfId="49" applyFont="1" applyFill="1" applyBorder="1" applyAlignment="1" applyProtection="1">
      <alignment horizontal="right" vertical="center"/>
      <protection locked="0"/>
    </xf>
    <xf numFmtId="38" fontId="12" fillId="34" borderId="37" xfId="49" applyFont="1" applyFill="1" applyBorder="1" applyAlignment="1">
      <alignment vertical="center"/>
    </xf>
    <xf numFmtId="38" fontId="12" fillId="34" borderId="38" xfId="49" applyFont="1" applyFill="1" applyBorder="1" applyAlignment="1">
      <alignment vertical="center"/>
    </xf>
    <xf numFmtId="38" fontId="12" fillId="34" borderId="39" xfId="49" applyFont="1" applyFill="1" applyBorder="1" applyAlignment="1" applyProtection="1">
      <alignment vertical="center"/>
      <protection locked="0"/>
    </xf>
    <xf numFmtId="3" fontId="12" fillId="34" borderId="38" xfId="42" applyNumberFormat="1" applyFont="1" applyFill="1" applyBorder="1" applyAlignment="1">
      <alignment vertical="center"/>
    </xf>
    <xf numFmtId="0" fontId="12" fillId="34" borderId="38" xfId="0" applyFont="1" applyFill="1" applyBorder="1" applyAlignment="1">
      <alignment vertical="center"/>
    </xf>
    <xf numFmtId="38" fontId="12" fillId="34" borderId="40" xfId="49" applyFont="1" applyFill="1" applyBorder="1" applyAlignment="1">
      <alignment vertical="center"/>
    </xf>
    <xf numFmtId="38" fontId="12" fillId="34" borderId="41" xfId="49" applyFont="1" applyFill="1" applyBorder="1" applyAlignment="1" applyProtection="1">
      <alignment horizontal="right" vertical="center"/>
      <protection locked="0"/>
    </xf>
    <xf numFmtId="38" fontId="12" fillId="34" borderId="42" xfId="49" applyFont="1" applyFill="1" applyBorder="1" applyAlignment="1">
      <alignment vertical="center"/>
    </xf>
    <xf numFmtId="38" fontId="12" fillId="34" borderId="43" xfId="49" applyFont="1" applyFill="1" applyBorder="1" applyAlignment="1">
      <alignment vertical="center"/>
    </xf>
    <xf numFmtId="38" fontId="12" fillId="34" borderId="44" xfId="49" applyFont="1" applyFill="1" applyBorder="1" applyAlignment="1" applyProtection="1">
      <alignment vertical="center"/>
      <protection locked="0"/>
    </xf>
    <xf numFmtId="3" fontId="12" fillId="34" borderId="43" xfId="42" applyNumberFormat="1" applyFont="1" applyFill="1" applyBorder="1" applyAlignment="1">
      <alignment vertical="center"/>
    </xf>
    <xf numFmtId="0" fontId="12" fillId="34" borderId="43" xfId="0" applyFont="1" applyFill="1" applyBorder="1" applyAlignment="1">
      <alignment vertical="center"/>
    </xf>
    <xf numFmtId="38" fontId="12" fillId="34" borderId="45" xfId="49" applyFont="1" applyFill="1" applyBorder="1" applyAlignment="1">
      <alignment vertical="center"/>
    </xf>
    <xf numFmtId="38" fontId="12" fillId="34" borderId="46" xfId="49" applyFont="1" applyFill="1" applyBorder="1" applyAlignment="1" applyProtection="1">
      <alignment horizontal="right" vertical="center"/>
      <protection locked="0"/>
    </xf>
    <xf numFmtId="38" fontId="12" fillId="34" borderId="47" xfId="49" applyFont="1" applyFill="1" applyBorder="1" applyAlignment="1">
      <alignment vertical="center"/>
    </xf>
    <xf numFmtId="38" fontId="12" fillId="34" borderId="48" xfId="49" applyFont="1" applyFill="1" applyBorder="1" applyAlignment="1">
      <alignment vertical="center"/>
    </xf>
    <xf numFmtId="38" fontId="12" fillId="34" borderId="49" xfId="49" applyFont="1" applyFill="1" applyBorder="1" applyAlignment="1" applyProtection="1">
      <alignment vertical="center"/>
      <protection locked="0"/>
    </xf>
    <xf numFmtId="3" fontId="12" fillId="34" borderId="50" xfId="42" applyNumberFormat="1" applyFont="1" applyFill="1" applyBorder="1" applyAlignment="1">
      <alignment vertical="center"/>
    </xf>
    <xf numFmtId="0" fontId="12" fillId="34" borderId="50" xfId="0" applyFont="1" applyFill="1" applyBorder="1" applyAlignment="1">
      <alignment vertical="center"/>
    </xf>
    <xf numFmtId="38" fontId="12" fillId="34" borderId="51" xfId="49" applyFont="1" applyFill="1" applyBorder="1" applyAlignment="1">
      <alignment vertical="center"/>
    </xf>
    <xf numFmtId="38" fontId="12" fillId="34" borderId="52" xfId="49" applyFont="1" applyFill="1" applyBorder="1" applyAlignment="1">
      <alignment vertical="center"/>
    </xf>
    <xf numFmtId="38" fontId="12" fillId="33" borderId="53" xfId="49" applyFont="1" applyFill="1" applyBorder="1" applyAlignment="1">
      <alignment vertical="center"/>
    </xf>
    <xf numFmtId="38" fontId="12" fillId="34" borderId="54" xfId="49" applyFont="1" applyFill="1" applyBorder="1" applyAlignment="1">
      <alignment vertical="center"/>
    </xf>
    <xf numFmtId="0" fontId="5" fillId="34" borderId="55" xfId="0" applyFont="1" applyFill="1" applyBorder="1" applyAlignment="1">
      <alignment horizontal="center" vertical="center"/>
    </xf>
    <xf numFmtId="38" fontId="12" fillId="34" borderId="56" xfId="0" applyNumberFormat="1" applyFont="1" applyFill="1" applyBorder="1" applyAlignment="1">
      <alignment horizontal="right" vertical="center"/>
    </xf>
    <xf numFmtId="0" fontId="6" fillId="0" borderId="57" xfId="0" applyFont="1" applyBorder="1" applyAlignment="1">
      <alignment vertical="center"/>
    </xf>
    <xf numFmtId="0" fontId="20" fillId="33" borderId="0" xfId="62" applyFont="1" applyFill="1" applyBorder="1">
      <alignment vertical="center"/>
      <protection/>
    </xf>
    <xf numFmtId="0" fontId="6" fillId="0" borderId="0" xfId="0" applyFont="1" applyBorder="1" applyAlignment="1">
      <alignment horizontal="center" vertical="center"/>
    </xf>
    <xf numFmtId="0" fontId="6" fillId="0" borderId="0" xfId="0" applyFont="1" applyBorder="1" applyAlignment="1">
      <alignment vertical="center"/>
    </xf>
    <xf numFmtId="0" fontId="20" fillId="35" borderId="58" xfId="62" applyFont="1" applyFill="1" applyBorder="1">
      <alignment vertical="center"/>
      <protection/>
    </xf>
    <xf numFmtId="0" fontId="20" fillId="35" borderId="59" xfId="62" applyFont="1" applyFill="1" applyBorder="1">
      <alignment vertical="center"/>
      <protection/>
    </xf>
    <xf numFmtId="0" fontId="20" fillId="35" borderId="60" xfId="62" applyFont="1" applyFill="1" applyBorder="1">
      <alignment vertical="center"/>
      <protection/>
    </xf>
    <xf numFmtId="0" fontId="20" fillId="34" borderId="58" xfId="62" applyFont="1" applyFill="1" applyBorder="1">
      <alignment vertical="center"/>
      <protection/>
    </xf>
    <xf numFmtId="0" fontId="20" fillId="34" borderId="59" xfId="62" applyFont="1" applyFill="1" applyBorder="1">
      <alignment vertical="center"/>
      <protection/>
    </xf>
    <xf numFmtId="0" fontId="20" fillId="34" borderId="60" xfId="62" applyFont="1" applyFill="1" applyBorder="1">
      <alignment vertical="center"/>
      <protection/>
    </xf>
    <xf numFmtId="0" fontId="6" fillId="33" borderId="0" xfId="0" applyFont="1" applyFill="1" applyBorder="1" applyAlignment="1">
      <alignment vertical="center"/>
    </xf>
    <xf numFmtId="0" fontId="20" fillId="33" borderId="61" xfId="62" applyFont="1" applyFill="1" applyBorder="1">
      <alignment vertical="center"/>
      <protection/>
    </xf>
    <xf numFmtId="0" fontId="20" fillId="33" borderId="62" xfId="62" applyFont="1" applyFill="1" applyBorder="1">
      <alignment vertical="center"/>
      <protection/>
    </xf>
    <xf numFmtId="0" fontId="20" fillId="33" borderId="63" xfId="62" applyFont="1" applyFill="1" applyBorder="1">
      <alignment vertical="center"/>
      <protection/>
    </xf>
    <xf numFmtId="0" fontId="20" fillId="33" borderId="64" xfId="62" applyFont="1" applyFill="1" applyBorder="1">
      <alignment vertical="center"/>
      <protection/>
    </xf>
    <xf numFmtId="38" fontId="22" fillId="33" borderId="0" xfId="49" applyFont="1" applyFill="1" applyBorder="1" applyAlignment="1">
      <alignment horizontal="center" vertical="center"/>
    </xf>
    <xf numFmtId="0" fontId="0" fillId="33" borderId="0" xfId="0" applyFill="1" applyBorder="1" applyAlignment="1">
      <alignment/>
    </xf>
    <xf numFmtId="0" fontId="12" fillId="33" borderId="0" xfId="0" applyFont="1" applyFill="1" applyAlignment="1" applyProtection="1">
      <alignment horizontal="left" vertical="center"/>
      <protection/>
    </xf>
    <xf numFmtId="0" fontId="4" fillId="33" borderId="0" xfId="0" applyFont="1" applyFill="1" applyAlignment="1" applyProtection="1">
      <alignment horizontal="center" vertical="center"/>
      <protection/>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4" fillId="0" borderId="0" xfId="0" applyFont="1" applyAlignment="1" applyProtection="1">
      <alignment vertical="center"/>
      <protection/>
    </xf>
    <xf numFmtId="0" fontId="11" fillId="33" borderId="0" xfId="0" applyFont="1" applyFill="1" applyAlignment="1" applyProtection="1">
      <alignment vertical="center"/>
      <protection/>
    </xf>
    <xf numFmtId="0" fontId="25" fillId="33" borderId="0" xfId="0" applyFont="1" applyFill="1" applyAlignment="1" applyProtection="1">
      <alignment vertical="center"/>
      <protection/>
    </xf>
    <xf numFmtId="0" fontId="11" fillId="0" borderId="0" xfId="0" applyFont="1" applyFill="1" applyAlignment="1" applyProtection="1">
      <alignment vertical="center"/>
      <protection/>
    </xf>
    <xf numFmtId="0" fontId="11" fillId="34"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6" fillId="33" borderId="0" xfId="0" applyFont="1" applyFill="1" applyAlignment="1" applyProtection="1">
      <alignment horizontal="distributed" vertical="center"/>
      <protection/>
    </xf>
    <xf numFmtId="0" fontId="5" fillId="0" borderId="17" xfId="0" applyNumberFormat="1"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6" fillId="0" borderId="17" xfId="0" applyFont="1" applyFill="1" applyBorder="1" applyAlignment="1" applyProtection="1">
      <alignment vertical="center" wrapText="1"/>
      <protection/>
    </xf>
    <xf numFmtId="0" fontId="6" fillId="33" borderId="0" xfId="0" applyFont="1" applyFill="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0" borderId="0" xfId="0" applyFont="1" applyBorder="1" applyAlignment="1" applyProtection="1">
      <alignment horizontal="distributed" vertical="center" wrapText="1" indent="1"/>
      <protection/>
    </xf>
    <xf numFmtId="0" fontId="0" fillId="0" borderId="0" xfId="0" applyFill="1" applyBorder="1" applyAlignment="1" applyProtection="1">
      <alignment vertical="center"/>
      <protection/>
    </xf>
    <xf numFmtId="0" fontId="5" fillId="34" borderId="55"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26"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6" fillId="0" borderId="26" xfId="0" applyFont="1" applyBorder="1" applyAlignment="1" applyProtection="1">
      <alignment horizontal="distributed" vertical="center" wrapText="1" indent="1"/>
      <protection/>
    </xf>
    <xf numFmtId="0" fontId="0" fillId="0" borderId="27" xfId="0" applyFill="1" applyBorder="1" applyAlignment="1" applyProtection="1">
      <alignment vertical="center"/>
      <protection/>
    </xf>
    <xf numFmtId="0" fontId="6" fillId="33" borderId="17"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0" fillId="0" borderId="28" xfId="0" applyFill="1" applyBorder="1" applyAlignment="1" applyProtection="1">
      <alignment vertical="center"/>
      <protection/>
    </xf>
    <xf numFmtId="0" fontId="6" fillId="33" borderId="29" xfId="0" applyFont="1" applyFill="1" applyBorder="1" applyAlignment="1" applyProtection="1">
      <alignment horizontal="center" vertical="center"/>
      <protection/>
    </xf>
    <xf numFmtId="0" fontId="6" fillId="33" borderId="30" xfId="0" applyFont="1" applyFill="1" applyBorder="1" applyAlignment="1" applyProtection="1">
      <alignment horizontal="left" vertical="center"/>
      <protection/>
    </xf>
    <xf numFmtId="0" fontId="6" fillId="33" borderId="30" xfId="0" applyFont="1" applyFill="1" applyBorder="1" applyAlignment="1" applyProtection="1">
      <alignment horizontal="center" vertical="center"/>
      <protection/>
    </xf>
    <xf numFmtId="0" fontId="6" fillId="0" borderId="30" xfId="0" applyFont="1" applyBorder="1" applyAlignment="1" applyProtection="1">
      <alignment horizontal="distributed" vertical="center" wrapText="1" indent="1"/>
      <protection/>
    </xf>
    <xf numFmtId="0" fontId="0" fillId="0" borderId="31" xfId="0" applyFill="1" applyBorder="1" applyAlignment="1" applyProtection="1">
      <alignment vertical="center"/>
      <protection/>
    </xf>
    <xf numFmtId="0" fontId="6" fillId="33" borderId="0" xfId="0" applyFont="1" applyFill="1" applyAlignment="1" applyProtection="1">
      <alignment horizontal="left" vertical="center"/>
      <protection/>
    </xf>
    <xf numFmtId="0" fontId="12" fillId="33" borderId="0" xfId="0" applyFont="1" applyFill="1" applyBorder="1" applyAlignment="1" applyProtection="1">
      <alignment vertical="top" wrapText="1"/>
      <protection/>
    </xf>
    <xf numFmtId="0" fontId="12" fillId="33" borderId="0"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4" fillId="0" borderId="18" xfId="0" applyFont="1" applyBorder="1" applyAlignment="1" applyProtection="1">
      <alignment vertical="center"/>
      <protection/>
    </xf>
    <xf numFmtId="0" fontId="6" fillId="33" borderId="16" xfId="0" applyFont="1" applyFill="1" applyBorder="1" applyAlignment="1" applyProtection="1">
      <alignment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38" fontId="9" fillId="0" borderId="34" xfId="49" applyFont="1" applyFill="1" applyBorder="1" applyAlignment="1" applyProtection="1">
      <alignment horizontal="center" vertical="center" wrapText="1"/>
      <protection/>
    </xf>
    <xf numFmtId="0" fontId="9" fillId="0" borderId="10" xfId="0" applyFont="1" applyFill="1" applyBorder="1" applyAlignment="1" applyProtection="1">
      <alignment vertical="center"/>
      <protection/>
    </xf>
    <xf numFmtId="0" fontId="4" fillId="0" borderId="11" xfId="0" applyFont="1" applyBorder="1" applyAlignment="1" applyProtection="1">
      <alignment vertical="center"/>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38" fontId="9" fillId="0" borderId="35" xfId="49" applyFont="1" applyFill="1" applyBorder="1" applyAlignment="1" applyProtection="1">
      <alignment horizontal="center" vertical="center" wrapText="1"/>
      <protection/>
    </xf>
    <xf numFmtId="0" fontId="6" fillId="0" borderId="10" xfId="0" applyFont="1" applyFill="1" applyBorder="1" applyAlignment="1" applyProtection="1">
      <alignment vertical="center"/>
      <protection/>
    </xf>
    <xf numFmtId="38" fontId="12" fillId="34" borderId="36" xfId="49" applyFont="1" applyFill="1" applyBorder="1" applyAlignment="1" applyProtection="1">
      <alignment horizontal="right" vertical="center"/>
      <protection/>
    </xf>
    <xf numFmtId="38" fontId="12" fillId="34" borderId="37" xfId="49" applyFont="1" applyFill="1" applyBorder="1" applyAlignment="1" applyProtection="1">
      <alignment vertical="center"/>
      <protection/>
    </xf>
    <xf numFmtId="38" fontId="12" fillId="34" borderId="38" xfId="49" applyFont="1" applyFill="1" applyBorder="1" applyAlignment="1" applyProtection="1">
      <alignment vertical="center"/>
      <protection/>
    </xf>
    <xf numFmtId="38" fontId="12" fillId="34" borderId="39" xfId="49" applyFont="1" applyFill="1" applyBorder="1" applyAlignment="1" applyProtection="1">
      <alignment vertical="center"/>
      <protection/>
    </xf>
    <xf numFmtId="3" fontId="12" fillId="34" borderId="38" xfId="42" applyNumberFormat="1" applyFont="1" applyFill="1" applyBorder="1" applyAlignment="1" applyProtection="1">
      <alignment vertical="center"/>
      <protection/>
    </xf>
    <xf numFmtId="0" fontId="12" fillId="34" borderId="38" xfId="0" applyFont="1" applyFill="1" applyBorder="1" applyAlignment="1" applyProtection="1">
      <alignment vertical="center"/>
      <protection/>
    </xf>
    <xf numFmtId="38" fontId="12" fillId="34" borderId="40" xfId="49" applyFont="1" applyFill="1" applyBorder="1" applyAlignment="1" applyProtection="1">
      <alignment vertical="center"/>
      <protection/>
    </xf>
    <xf numFmtId="0" fontId="12" fillId="0" borderId="10" xfId="0" applyFont="1" applyFill="1" applyBorder="1" applyAlignment="1" applyProtection="1">
      <alignment vertical="center"/>
      <protection/>
    </xf>
    <xf numFmtId="38" fontId="12" fillId="34" borderId="41" xfId="49" applyFont="1" applyFill="1" applyBorder="1" applyAlignment="1" applyProtection="1">
      <alignment horizontal="right" vertical="center"/>
      <protection/>
    </xf>
    <xf numFmtId="38" fontId="12" fillId="34" borderId="42" xfId="49" applyFont="1" applyFill="1" applyBorder="1" applyAlignment="1" applyProtection="1">
      <alignment vertical="center"/>
      <protection/>
    </xf>
    <xf numFmtId="38" fontId="12" fillId="34" borderId="43" xfId="49" applyFont="1" applyFill="1" applyBorder="1" applyAlignment="1" applyProtection="1">
      <alignment vertical="center"/>
      <protection/>
    </xf>
    <xf numFmtId="38" fontId="12" fillId="34" borderId="44" xfId="49" applyFont="1" applyFill="1" applyBorder="1" applyAlignment="1" applyProtection="1">
      <alignment vertical="center"/>
      <protection/>
    </xf>
    <xf numFmtId="3" fontId="12" fillId="34" borderId="43" xfId="42" applyNumberFormat="1" applyFont="1" applyFill="1" applyBorder="1" applyAlignment="1" applyProtection="1">
      <alignment vertical="center"/>
      <protection/>
    </xf>
    <xf numFmtId="0" fontId="12" fillId="34" borderId="43" xfId="0" applyFont="1" applyFill="1" applyBorder="1" applyAlignment="1" applyProtection="1">
      <alignment vertical="center"/>
      <protection/>
    </xf>
    <xf numFmtId="38" fontId="12" fillId="34" borderId="45" xfId="49" applyFont="1" applyFill="1" applyBorder="1" applyAlignment="1" applyProtection="1">
      <alignment vertical="center"/>
      <protection/>
    </xf>
    <xf numFmtId="38" fontId="12" fillId="34" borderId="46" xfId="49" applyFont="1" applyFill="1" applyBorder="1" applyAlignment="1" applyProtection="1">
      <alignment horizontal="right" vertical="center"/>
      <protection/>
    </xf>
    <xf numFmtId="38" fontId="12" fillId="34" borderId="47" xfId="49" applyFont="1" applyFill="1" applyBorder="1" applyAlignment="1" applyProtection="1">
      <alignment vertical="center"/>
      <protection/>
    </xf>
    <xf numFmtId="38" fontId="12" fillId="34" borderId="48" xfId="49" applyFont="1" applyFill="1" applyBorder="1" applyAlignment="1" applyProtection="1">
      <alignment vertical="center"/>
      <protection/>
    </xf>
    <xf numFmtId="38" fontId="12" fillId="34" borderId="49" xfId="49" applyFont="1" applyFill="1" applyBorder="1" applyAlignment="1" applyProtection="1">
      <alignment vertical="center"/>
      <protection/>
    </xf>
    <xf numFmtId="3" fontId="12" fillId="34" borderId="50" xfId="42" applyNumberFormat="1" applyFont="1" applyFill="1" applyBorder="1" applyAlignment="1" applyProtection="1">
      <alignment vertical="center"/>
      <protection/>
    </xf>
    <xf numFmtId="0" fontId="12" fillId="34" borderId="50" xfId="0" applyFont="1" applyFill="1" applyBorder="1" applyAlignment="1" applyProtection="1">
      <alignment vertical="center"/>
      <protection/>
    </xf>
    <xf numFmtId="38" fontId="12" fillId="34" borderId="51" xfId="49" applyFont="1" applyFill="1" applyBorder="1" applyAlignment="1" applyProtection="1">
      <alignment vertical="center"/>
      <protection/>
    </xf>
    <xf numFmtId="0" fontId="4" fillId="0" borderId="0" xfId="0" applyFont="1" applyAlignment="1" applyProtection="1">
      <alignment horizontal="left" vertical="center"/>
      <protection/>
    </xf>
    <xf numFmtId="38" fontId="4" fillId="33" borderId="10" xfId="49" applyFont="1" applyFill="1" applyBorder="1" applyAlignment="1" applyProtection="1">
      <alignment vertical="center"/>
      <protection/>
    </xf>
    <xf numFmtId="38" fontId="9" fillId="33" borderId="0" xfId="49" applyFont="1" applyFill="1" applyBorder="1" applyAlignment="1" applyProtection="1">
      <alignment horizontal="center" vertical="center"/>
      <protection/>
    </xf>
    <xf numFmtId="38" fontId="8" fillId="33" borderId="0" xfId="49" applyFont="1" applyFill="1" applyBorder="1" applyAlignment="1" applyProtection="1">
      <alignment horizontal="right" vertical="center"/>
      <protection/>
    </xf>
    <xf numFmtId="38" fontId="8" fillId="33" borderId="23" xfId="49" applyFont="1" applyFill="1" applyBorder="1" applyAlignment="1" applyProtection="1">
      <alignment horizontal="right" vertical="center"/>
      <protection/>
    </xf>
    <xf numFmtId="38" fontId="12" fillId="34" borderId="52" xfId="49" applyFont="1" applyFill="1" applyBorder="1" applyAlignment="1" applyProtection="1">
      <alignment vertical="center"/>
      <protection/>
    </xf>
    <xf numFmtId="38" fontId="12" fillId="33" borderId="53" xfId="49" applyFont="1" applyFill="1" applyBorder="1" applyAlignment="1" applyProtection="1">
      <alignment vertical="center"/>
      <protection/>
    </xf>
    <xf numFmtId="38" fontId="12" fillId="34" borderId="54" xfId="49" applyFont="1" applyFill="1" applyBorder="1" applyAlignment="1" applyProtection="1">
      <alignment vertical="center"/>
      <protection/>
    </xf>
    <xf numFmtId="9" fontId="10" fillId="33" borderId="0" xfId="42" applyFont="1" applyFill="1" applyBorder="1" applyAlignment="1" applyProtection="1">
      <alignment vertical="center"/>
      <protection/>
    </xf>
    <xf numFmtId="38" fontId="9" fillId="33" borderId="0" xfId="49" applyFont="1" applyFill="1" applyBorder="1" applyAlignment="1" applyProtection="1">
      <alignment vertical="center"/>
      <protection/>
    </xf>
    <xf numFmtId="0" fontId="4" fillId="0"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0" fontId="9"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center" textRotation="255"/>
      <protection/>
    </xf>
    <xf numFmtId="0" fontId="9" fillId="33" borderId="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6" fillId="33" borderId="12" xfId="0" applyFont="1" applyFill="1" applyBorder="1" applyAlignment="1" applyProtection="1">
      <alignment horizontal="center" vertical="center"/>
      <protection/>
    </xf>
    <xf numFmtId="0" fontId="13" fillId="33" borderId="24" xfId="0" applyFont="1" applyFill="1" applyBorder="1" applyAlignment="1" applyProtection="1">
      <alignment horizontal="left" vertical="center" wrapText="1"/>
      <protection/>
    </xf>
    <xf numFmtId="0" fontId="9" fillId="33" borderId="15" xfId="0" applyFont="1" applyFill="1" applyBorder="1" applyAlignment="1" applyProtection="1">
      <alignment horizontal="left" vertical="center" wrapText="1"/>
      <protection/>
    </xf>
    <xf numFmtId="38" fontId="12" fillId="34" borderId="56" xfId="0" applyNumberFormat="1" applyFont="1" applyFill="1" applyBorder="1" applyAlignment="1" applyProtection="1">
      <alignment horizontal="right" vertical="center"/>
      <protection/>
    </xf>
    <xf numFmtId="0" fontId="6" fillId="33" borderId="12" xfId="0" applyFont="1" applyFill="1" applyBorder="1" applyAlignment="1" applyProtection="1">
      <alignment vertical="center"/>
      <protection/>
    </xf>
    <xf numFmtId="0" fontId="9" fillId="33" borderId="0" xfId="0" applyFont="1" applyFill="1" applyAlignment="1" applyProtection="1">
      <alignment horizontal="center" vertical="center"/>
      <protection/>
    </xf>
    <xf numFmtId="38" fontId="6" fillId="33" borderId="0" xfId="49"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6" borderId="0" xfId="0" applyFont="1" applyFill="1" applyAlignment="1" applyProtection="1">
      <alignment horizontal="left" vertical="center"/>
      <protection locked="0"/>
    </xf>
    <xf numFmtId="0" fontId="11" fillId="36" borderId="0" xfId="0" applyFont="1" applyFill="1" applyAlignment="1" applyProtection="1">
      <alignment horizontal="right" vertical="center"/>
      <protection locked="0"/>
    </xf>
    <xf numFmtId="38" fontId="22" fillId="35" borderId="58" xfId="49" applyFont="1" applyFill="1" applyBorder="1" applyAlignment="1">
      <alignment vertical="center"/>
    </xf>
    <xf numFmtId="38" fontId="22" fillId="35" borderId="0" xfId="49" applyFont="1" applyFill="1" applyBorder="1" applyAlignment="1">
      <alignment vertical="center"/>
    </xf>
    <xf numFmtId="38" fontId="22" fillId="35" borderId="0" xfId="49" applyFont="1" applyFill="1" applyBorder="1" applyAlignment="1" applyProtection="1">
      <alignment vertical="center"/>
      <protection locked="0"/>
    </xf>
    <xf numFmtId="38" fontId="22" fillId="35" borderId="54" xfId="49" applyFont="1" applyFill="1" applyBorder="1" applyAlignment="1" applyProtection="1">
      <alignment vertical="center"/>
      <protection locked="0"/>
    </xf>
    <xf numFmtId="0" fontId="20" fillId="33" borderId="65" xfId="62" applyFont="1" applyFill="1" applyBorder="1">
      <alignment vertical="center"/>
      <protection/>
    </xf>
    <xf numFmtId="0" fontId="20" fillId="33" borderId="66" xfId="62" applyFont="1" applyFill="1" applyBorder="1">
      <alignment vertical="center"/>
      <protection/>
    </xf>
    <xf numFmtId="0" fontId="20" fillId="33" borderId="67" xfId="62" applyFont="1" applyFill="1" applyBorder="1">
      <alignment vertical="center"/>
      <protection/>
    </xf>
    <xf numFmtId="0" fontId="20" fillId="33" borderId="68" xfId="62" applyFont="1" applyFill="1" applyBorder="1">
      <alignment vertical="center"/>
      <protection/>
    </xf>
    <xf numFmtId="0" fontId="20" fillId="33" borderId="69" xfId="62" applyFont="1" applyFill="1" applyBorder="1">
      <alignment vertical="center"/>
      <protection/>
    </xf>
    <xf numFmtId="0" fontId="20" fillId="33" borderId="18" xfId="62" applyFont="1" applyFill="1" applyBorder="1" applyAlignment="1">
      <alignment horizontal="center" vertical="center"/>
      <protection/>
    </xf>
    <xf numFmtId="0" fontId="20" fillId="33" borderId="19" xfId="62" applyFont="1" applyFill="1" applyBorder="1" applyAlignment="1">
      <alignment horizontal="center" vertical="center"/>
      <protection/>
    </xf>
    <xf numFmtId="0" fontId="15" fillId="35" borderId="18" xfId="62" applyFont="1" applyFill="1" applyBorder="1" applyAlignment="1">
      <alignment horizontal="center" vertical="center"/>
      <protection/>
    </xf>
    <xf numFmtId="0" fontId="15" fillId="35" borderId="19" xfId="62" applyFont="1" applyFill="1" applyBorder="1" applyAlignment="1">
      <alignment horizontal="center" vertical="center"/>
      <protection/>
    </xf>
    <xf numFmtId="0" fontId="15" fillId="35" borderId="32" xfId="62" applyFont="1" applyFill="1" applyBorder="1" applyAlignment="1">
      <alignment horizontal="center" vertical="center"/>
      <protection/>
    </xf>
    <xf numFmtId="0" fontId="22" fillId="35" borderId="70" xfId="61" applyFont="1" applyFill="1" applyBorder="1" applyAlignment="1">
      <alignment horizontal="center" vertical="center"/>
      <protection/>
    </xf>
    <xf numFmtId="0" fontId="22" fillId="35" borderId="71" xfId="61" applyFont="1" applyFill="1" applyBorder="1" applyAlignment="1">
      <alignment horizontal="center" vertical="center"/>
      <protection/>
    </xf>
    <xf numFmtId="0" fontId="22" fillId="35" borderId="72" xfId="61" applyFont="1" applyFill="1" applyBorder="1" applyAlignment="1">
      <alignment horizontal="center" vertical="center"/>
      <protection/>
    </xf>
    <xf numFmtId="0" fontId="15" fillId="33" borderId="73" xfId="62" applyFont="1" applyFill="1" applyBorder="1" applyAlignment="1">
      <alignment horizontal="center" vertical="center"/>
      <protection/>
    </xf>
    <xf numFmtId="0" fontId="15" fillId="33" borderId="74" xfId="62" applyFont="1" applyFill="1" applyBorder="1" applyAlignment="1">
      <alignment horizontal="center" vertical="center"/>
      <protection/>
    </xf>
    <xf numFmtId="0" fontId="15" fillId="33" borderId="75" xfId="62" applyFont="1" applyFill="1" applyBorder="1" applyAlignment="1">
      <alignment horizontal="center" vertical="center"/>
      <protection/>
    </xf>
    <xf numFmtId="0" fontId="16" fillId="33" borderId="0" xfId="62" applyFont="1" applyFill="1" applyBorder="1" applyAlignment="1">
      <alignment horizontal="center" vertical="center"/>
      <protection/>
    </xf>
    <xf numFmtId="0" fontId="22" fillId="34" borderId="76" xfId="61" applyFont="1" applyFill="1" applyBorder="1" applyAlignment="1">
      <alignment horizontal="center" vertical="center"/>
      <protection/>
    </xf>
    <xf numFmtId="0" fontId="22" fillId="34" borderId="77" xfId="61" applyFont="1" applyFill="1" applyBorder="1" applyAlignment="1">
      <alignment horizontal="center" vertical="center"/>
      <protection/>
    </xf>
    <xf numFmtId="0" fontId="22" fillId="34" borderId="78" xfId="61" applyFont="1" applyFill="1" applyBorder="1" applyAlignment="1">
      <alignment horizontal="center" vertical="center"/>
      <protection/>
    </xf>
    <xf numFmtId="0" fontId="22" fillId="35" borderId="76" xfId="61" applyFont="1" applyFill="1" applyBorder="1" applyAlignment="1">
      <alignment horizontal="center" vertical="center"/>
      <protection/>
    </xf>
    <xf numFmtId="0" fontId="22" fillId="35" borderId="77" xfId="61" applyFont="1" applyFill="1" applyBorder="1" applyAlignment="1">
      <alignment horizontal="center" vertical="center"/>
      <protection/>
    </xf>
    <xf numFmtId="0" fontId="22" fillId="35" borderId="78" xfId="61" applyFont="1" applyFill="1" applyBorder="1" applyAlignment="1">
      <alignment horizontal="center" vertical="center"/>
      <protection/>
    </xf>
    <xf numFmtId="38" fontId="23" fillId="34" borderId="79" xfId="62" applyNumberFormat="1" applyFont="1" applyFill="1" applyBorder="1" applyAlignment="1">
      <alignment vertical="center"/>
      <protection/>
    </xf>
    <xf numFmtId="0" fontId="23" fillId="34" borderId="80" xfId="62" applyFont="1" applyFill="1" applyBorder="1" applyAlignment="1">
      <alignment vertical="center"/>
      <protection/>
    </xf>
    <xf numFmtId="0" fontId="0" fillId="34" borderId="80" xfId="0" applyFont="1" applyFill="1" applyBorder="1" applyAlignment="1">
      <alignment vertical="center"/>
    </xf>
    <xf numFmtId="0" fontId="0" fillId="34" borderId="81" xfId="0" applyFont="1" applyFill="1" applyBorder="1" applyAlignment="1">
      <alignment vertical="center"/>
    </xf>
    <xf numFmtId="38" fontId="23" fillId="34" borderId="73" xfId="49" applyFont="1" applyFill="1" applyBorder="1" applyAlignment="1">
      <alignment vertical="center"/>
    </xf>
    <xf numFmtId="38" fontId="23" fillId="34" borderId="74" xfId="49" applyFont="1" applyFill="1" applyBorder="1" applyAlignment="1">
      <alignment vertical="center"/>
    </xf>
    <xf numFmtId="38" fontId="23" fillId="34" borderId="75" xfId="49" applyFont="1" applyFill="1" applyBorder="1" applyAlignment="1">
      <alignment vertical="center"/>
    </xf>
    <xf numFmtId="38" fontId="23" fillId="34" borderId="82" xfId="49" applyFont="1" applyFill="1" applyBorder="1" applyAlignment="1">
      <alignment vertical="center"/>
    </xf>
    <xf numFmtId="38" fontId="23" fillId="34" borderId="59" xfId="49" applyFont="1" applyFill="1" applyBorder="1" applyAlignment="1">
      <alignment vertical="center"/>
    </xf>
    <xf numFmtId="38" fontId="23" fillId="34" borderId="83" xfId="49" applyFont="1" applyFill="1" applyBorder="1" applyAlignment="1">
      <alignment vertical="center"/>
    </xf>
    <xf numFmtId="0" fontId="17" fillId="33" borderId="26" xfId="62" applyFont="1" applyFill="1" applyBorder="1" applyAlignment="1">
      <alignment horizontal="center" vertical="center" shrinkToFit="1"/>
      <protection/>
    </xf>
    <xf numFmtId="0" fontId="17" fillId="33" borderId="84" xfId="62" applyFont="1" applyFill="1" applyBorder="1" applyAlignment="1">
      <alignment horizontal="center" vertical="center" shrinkToFit="1"/>
      <protection/>
    </xf>
    <xf numFmtId="0" fontId="17" fillId="33" borderId="0" xfId="62" applyFont="1" applyFill="1" applyBorder="1" applyAlignment="1">
      <alignment horizontal="center" vertical="center" shrinkToFit="1"/>
      <protection/>
    </xf>
    <xf numFmtId="0" fontId="17" fillId="33" borderId="23" xfId="62" applyFont="1" applyFill="1" applyBorder="1" applyAlignment="1">
      <alignment horizontal="center" vertical="center" shrinkToFit="1"/>
      <protection/>
    </xf>
    <xf numFmtId="0" fontId="17" fillId="33" borderId="30" xfId="62" applyFont="1" applyFill="1" applyBorder="1" applyAlignment="1">
      <alignment horizontal="center" vertical="center" shrinkToFit="1"/>
      <protection/>
    </xf>
    <xf numFmtId="0" fontId="17" fillId="33" borderId="85" xfId="62" applyFont="1" applyFill="1" applyBorder="1" applyAlignment="1">
      <alignment horizontal="center" vertical="center" shrinkToFit="1"/>
      <protection/>
    </xf>
    <xf numFmtId="0" fontId="22" fillId="34" borderId="86" xfId="61" applyFont="1" applyFill="1" applyBorder="1" applyAlignment="1">
      <alignment horizontal="center" vertical="center" wrapText="1"/>
      <protection/>
    </xf>
    <xf numFmtId="0" fontId="22" fillId="34" borderId="26" xfId="61" applyFont="1" applyFill="1" applyBorder="1" applyAlignment="1">
      <alignment horizontal="center" vertical="center" wrapText="1"/>
      <protection/>
    </xf>
    <xf numFmtId="0" fontId="22" fillId="34" borderId="84" xfId="61" applyFont="1" applyFill="1" applyBorder="1" applyAlignment="1">
      <alignment horizontal="center" vertical="center" wrapText="1"/>
      <protection/>
    </xf>
    <xf numFmtId="0" fontId="22" fillId="34" borderId="10" xfId="61" applyFont="1" applyFill="1" applyBorder="1" applyAlignment="1">
      <alignment horizontal="center" vertical="center" wrapText="1"/>
      <protection/>
    </xf>
    <xf numFmtId="0" fontId="22" fillId="34" borderId="0" xfId="61" applyFont="1" applyFill="1" applyBorder="1" applyAlignment="1">
      <alignment horizontal="center" vertical="center" wrapText="1"/>
      <protection/>
    </xf>
    <xf numFmtId="0" fontId="22" fillId="34" borderId="23" xfId="61" applyFont="1" applyFill="1" applyBorder="1" applyAlignment="1">
      <alignment horizontal="center" vertical="center" wrapText="1"/>
      <protection/>
    </xf>
    <xf numFmtId="0" fontId="22" fillId="34" borderId="87" xfId="61" applyFont="1" applyFill="1" applyBorder="1" applyAlignment="1">
      <alignment horizontal="center" vertical="center" wrapText="1"/>
      <protection/>
    </xf>
    <xf numFmtId="0" fontId="22" fillId="34" borderId="30" xfId="61" applyFont="1" applyFill="1" applyBorder="1" applyAlignment="1">
      <alignment horizontal="center" vertical="center" wrapText="1"/>
      <protection/>
    </xf>
    <xf numFmtId="0" fontId="22" fillId="34" borderId="85" xfId="61" applyFont="1" applyFill="1" applyBorder="1" applyAlignment="1">
      <alignment horizontal="center" vertical="center" wrapText="1"/>
      <protection/>
    </xf>
    <xf numFmtId="0" fontId="15" fillId="33" borderId="73" xfId="62" applyFont="1" applyFill="1" applyBorder="1" applyAlignment="1">
      <alignment horizontal="center" vertical="center" shrinkToFit="1"/>
      <protection/>
    </xf>
    <xf numFmtId="0" fontId="15" fillId="33" borderId="74" xfId="62" applyFont="1" applyFill="1" applyBorder="1" applyAlignment="1">
      <alignment horizontal="center" vertical="center" shrinkToFit="1"/>
      <protection/>
    </xf>
    <xf numFmtId="0" fontId="15" fillId="33" borderId="75" xfId="62" applyFont="1" applyFill="1" applyBorder="1" applyAlignment="1">
      <alignment horizontal="center" vertical="center" shrinkToFit="1"/>
      <protection/>
    </xf>
    <xf numFmtId="0" fontId="17" fillId="33" borderId="88" xfId="62" applyFont="1" applyFill="1" applyBorder="1" applyAlignment="1">
      <alignment horizontal="center" vertical="center" shrinkToFit="1"/>
      <protection/>
    </xf>
    <xf numFmtId="0" fontId="17" fillId="33" borderId="89" xfId="62" applyFont="1" applyFill="1" applyBorder="1" applyAlignment="1">
      <alignment horizontal="center" vertical="center" shrinkToFit="1"/>
      <protection/>
    </xf>
    <xf numFmtId="0" fontId="17" fillId="33" borderId="90" xfId="62" applyFont="1" applyFill="1" applyBorder="1" applyAlignment="1">
      <alignment horizontal="center" vertical="center" shrinkToFit="1"/>
      <protection/>
    </xf>
    <xf numFmtId="38" fontId="23" fillId="35" borderId="82" xfId="49" applyFont="1" applyFill="1" applyBorder="1" applyAlignment="1">
      <alignment vertical="center"/>
    </xf>
    <xf numFmtId="38" fontId="23" fillId="35" borderId="59" xfId="49" applyFont="1" applyFill="1" applyBorder="1" applyAlignment="1">
      <alignment vertical="center"/>
    </xf>
    <xf numFmtId="38" fontId="23" fillId="35" borderId="83" xfId="49" applyFont="1" applyFill="1" applyBorder="1" applyAlignment="1">
      <alignment vertical="center"/>
    </xf>
    <xf numFmtId="0" fontId="22" fillId="35" borderId="86" xfId="61" applyFont="1" applyFill="1" applyBorder="1" applyAlignment="1">
      <alignment horizontal="center" vertical="center" wrapText="1"/>
      <protection/>
    </xf>
    <xf numFmtId="0" fontId="22" fillId="35" borderId="26" xfId="61" applyFont="1" applyFill="1" applyBorder="1" applyAlignment="1">
      <alignment horizontal="center" vertical="center" wrapText="1"/>
      <protection/>
    </xf>
    <xf numFmtId="0" fontId="22" fillId="35" borderId="84" xfId="61" applyFont="1" applyFill="1" applyBorder="1" applyAlignment="1">
      <alignment horizontal="center" vertical="center" wrapText="1"/>
      <protection/>
    </xf>
    <xf numFmtId="0" fontId="22" fillId="35" borderId="10" xfId="61" applyFont="1" applyFill="1" applyBorder="1" applyAlignment="1">
      <alignment horizontal="center" vertical="center" wrapText="1"/>
      <protection/>
    </xf>
    <xf numFmtId="0" fontId="22" fillId="35" borderId="0" xfId="61" applyFont="1" applyFill="1" applyBorder="1" applyAlignment="1">
      <alignment horizontal="center" vertical="center" wrapText="1"/>
      <protection/>
    </xf>
    <xf numFmtId="0" fontId="22" fillId="35" borderId="23" xfId="61" applyFont="1" applyFill="1" applyBorder="1" applyAlignment="1">
      <alignment horizontal="center" vertical="center" wrapText="1"/>
      <protection/>
    </xf>
    <xf numFmtId="0" fontId="22" fillId="35" borderId="87" xfId="61" applyFont="1" applyFill="1" applyBorder="1" applyAlignment="1">
      <alignment horizontal="center" vertical="center" wrapText="1"/>
      <protection/>
    </xf>
    <xf numFmtId="0" fontId="22" fillId="35" borderId="30" xfId="61" applyFont="1" applyFill="1" applyBorder="1" applyAlignment="1">
      <alignment horizontal="center" vertical="center" wrapText="1"/>
      <protection/>
    </xf>
    <xf numFmtId="0" fontId="22" fillId="35" borderId="85" xfId="61" applyFont="1" applyFill="1" applyBorder="1" applyAlignment="1">
      <alignment horizontal="center" vertical="center" wrapText="1"/>
      <protection/>
    </xf>
    <xf numFmtId="38" fontId="23" fillId="34" borderId="87" xfId="62" applyNumberFormat="1" applyFont="1" applyFill="1" applyBorder="1" applyAlignment="1">
      <alignment vertical="center"/>
      <protection/>
    </xf>
    <xf numFmtId="0" fontId="23" fillId="34" borderId="30" xfId="62" applyFont="1" applyFill="1" applyBorder="1" applyAlignment="1">
      <alignment vertical="center"/>
      <protection/>
    </xf>
    <xf numFmtId="0" fontId="0" fillId="34" borderId="30" xfId="0" applyFont="1" applyFill="1" applyBorder="1" applyAlignment="1">
      <alignment vertical="center"/>
    </xf>
    <xf numFmtId="0" fontId="0" fillId="34" borderId="85" xfId="0" applyFont="1" applyFill="1" applyBorder="1" applyAlignment="1">
      <alignment vertical="center"/>
    </xf>
    <xf numFmtId="0" fontId="17" fillId="33" borderId="13" xfId="62" applyFont="1" applyFill="1" applyBorder="1" applyAlignment="1">
      <alignment vertical="center" shrinkToFit="1"/>
      <protection/>
    </xf>
    <xf numFmtId="0" fontId="17" fillId="33" borderId="19" xfId="62" applyFont="1" applyFill="1" applyBorder="1" applyAlignment="1">
      <alignment vertical="center" shrinkToFit="1"/>
      <protection/>
    </xf>
    <xf numFmtId="0" fontId="17" fillId="33" borderId="91" xfId="62" applyFont="1" applyFill="1" applyBorder="1" applyAlignment="1">
      <alignment vertical="center" shrinkToFit="1"/>
      <protection/>
    </xf>
    <xf numFmtId="0" fontId="17" fillId="33" borderId="92" xfId="62" applyFont="1" applyFill="1" applyBorder="1" applyAlignment="1">
      <alignment horizontal="center" vertical="center"/>
      <protection/>
    </xf>
    <xf numFmtId="0" fontId="17" fillId="33" borderId="89" xfId="62" applyFont="1" applyFill="1" applyBorder="1" applyAlignment="1">
      <alignment horizontal="center" vertical="center"/>
      <protection/>
    </xf>
    <xf numFmtId="0" fontId="15" fillId="33" borderId="10" xfId="62" applyFont="1" applyFill="1" applyBorder="1" applyAlignment="1">
      <alignment horizontal="distributed" vertical="center"/>
      <protection/>
    </xf>
    <xf numFmtId="0" fontId="15" fillId="33" borderId="0" xfId="62" applyFont="1" applyFill="1" applyBorder="1" applyAlignment="1">
      <alignment horizontal="distributed" vertical="center"/>
      <protection/>
    </xf>
    <xf numFmtId="0" fontId="15" fillId="33" borderId="28" xfId="62" applyFont="1" applyFill="1" applyBorder="1" applyAlignment="1">
      <alignment horizontal="distributed" vertical="center"/>
      <protection/>
    </xf>
    <xf numFmtId="0" fontId="15" fillId="33" borderId="87" xfId="62" applyFont="1" applyFill="1" applyBorder="1" applyAlignment="1">
      <alignment horizontal="distributed" vertical="center"/>
      <protection/>
    </xf>
    <xf numFmtId="0" fontId="15" fillId="33" borderId="30" xfId="62" applyFont="1" applyFill="1" applyBorder="1" applyAlignment="1">
      <alignment horizontal="distributed" vertical="center"/>
      <protection/>
    </xf>
    <xf numFmtId="0" fontId="15" fillId="33" borderId="31" xfId="62" applyFont="1" applyFill="1" applyBorder="1" applyAlignment="1">
      <alignment horizontal="distributed" vertical="center"/>
      <protection/>
    </xf>
    <xf numFmtId="49" fontId="20" fillId="35" borderId="25" xfId="62" applyNumberFormat="1" applyFont="1" applyFill="1" applyBorder="1" applyAlignment="1">
      <alignment horizontal="center" vertical="center"/>
      <protection/>
    </xf>
    <xf numFmtId="49" fontId="20" fillId="35" borderId="26" xfId="62" applyNumberFormat="1" applyFont="1" applyFill="1" applyBorder="1" applyAlignment="1">
      <alignment horizontal="center" vertical="center"/>
      <protection/>
    </xf>
    <xf numFmtId="49" fontId="24" fillId="35" borderId="26" xfId="0" applyNumberFormat="1" applyFont="1" applyFill="1" applyBorder="1" applyAlignment="1">
      <alignment horizontal="center" vertical="center"/>
    </xf>
    <xf numFmtId="49" fontId="24" fillId="35" borderId="84" xfId="0" applyNumberFormat="1" applyFont="1" applyFill="1" applyBorder="1" applyAlignment="1">
      <alignment horizontal="center" vertical="center"/>
    </xf>
    <xf numFmtId="49" fontId="20" fillId="35" borderId="29" xfId="62" applyNumberFormat="1" applyFont="1" applyFill="1" applyBorder="1" applyAlignment="1">
      <alignment horizontal="center" vertical="center"/>
      <protection/>
    </xf>
    <xf numFmtId="49" fontId="20" fillId="35" borderId="30" xfId="62" applyNumberFormat="1" applyFont="1" applyFill="1" applyBorder="1" applyAlignment="1">
      <alignment horizontal="center" vertical="center"/>
      <protection/>
    </xf>
    <xf numFmtId="49" fontId="24" fillId="35" borderId="30" xfId="0" applyNumberFormat="1" applyFont="1" applyFill="1" applyBorder="1" applyAlignment="1">
      <alignment horizontal="center" vertical="center"/>
    </xf>
    <xf numFmtId="49" fontId="24" fillId="35" borderId="85" xfId="0" applyNumberFormat="1" applyFont="1" applyFill="1" applyBorder="1" applyAlignment="1">
      <alignment horizontal="center" vertical="center"/>
    </xf>
    <xf numFmtId="0" fontId="20" fillId="35" borderId="25" xfId="62" applyFont="1" applyFill="1" applyBorder="1" applyAlignment="1">
      <alignment horizontal="center" vertical="center"/>
      <protection/>
    </xf>
    <xf numFmtId="0" fontId="20" fillId="35" borderId="26" xfId="62" applyFont="1" applyFill="1" applyBorder="1" applyAlignment="1">
      <alignment horizontal="center" vertical="center"/>
      <protection/>
    </xf>
    <xf numFmtId="0" fontId="20" fillId="35" borderId="84" xfId="62" applyFont="1" applyFill="1" applyBorder="1" applyAlignment="1">
      <alignment horizontal="center" vertical="center"/>
      <protection/>
    </xf>
    <xf numFmtId="0" fontId="20" fillId="35" borderId="21" xfId="62" applyFont="1" applyFill="1" applyBorder="1" applyAlignment="1">
      <alignment horizontal="center" vertical="center"/>
      <protection/>
    </xf>
    <xf numFmtId="0" fontId="20" fillId="35" borderId="12" xfId="62" applyFont="1" applyFill="1" applyBorder="1" applyAlignment="1">
      <alignment horizontal="center" vertical="center"/>
      <protection/>
    </xf>
    <xf numFmtId="0" fontId="20" fillId="35" borderId="33" xfId="62" applyFont="1" applyFill="1" applyBorder="1" applyAlignment="1">
      <alignment horizontal="center" vertical="center"/>
      <protection/>
    </xf>
    <xf numFmtId="0" fontId="15" fillId="33" borderId="25" xfId="62" applyFont="1" applyFill="1" applyBorder="1" applyAlignment="1">
      <alignment horizontal="center" vertical="center" wrapText="1"/>
      <protection/>
    </xf>
    <xf numFmtId="0" fontId="15" fillId="33" borderId="26" xfId="62" applyFont="1" applyFill="1" applyBorder="1" applyAlignment="1">
      <alignment horizontal="center" vertical="center" wrapText="1"/>
      <protection/>
    </xf>
    <xf numFmtId="0" fontId="15" fillId="33" borderId="17" xfId="62" applyFont="1" applyFill="1" applyBorder="1" applyAlignment="1">
      <alignment horizontal="center" vertical="center" wrapText="1"/>
      <protection/>
    </xf>
    <xf numFmtId="0" fontId="15" fillId="33" borderId="0" xfId="62" applyFont="1" applyFill="1" applyBorder="1" applyAlignment="1">
      <alignment horizontal="center" vertical="center" wrapText="1"/>
      <protection/>
    </xf>
    <xf numFmtId="0" fontId="15" fillId="33" borderId="21" xfId="62" applyFont="1" applyFill="1" applyBorder="1" applyAlignment="1">
      <alignment horizontal="center" vertical="center" wrapText="1"/>
      <protection/>
    </xf>
    <xf numFmtId="0" fontId="15" fillId="33" borderId="12" xfId="62" applyFont="1" applyFill="1" applyBorder="1" applyAlignment="1">
      <alignment horizontal="center" vertical="center" wrapText="1"/>
      <protection/>
    </xf>
    <xf numFmtId="0" fontId="15" fillId="33" borderId="92" xfId="62" applyFont="1" applyFill="1" applyBorder="1" applyAlignment="1">
      <alignment horizontal="center" vertical="center" textRotation="255"/>
      <protection/>
    </xf>
    <xf numFmtId="0" fontId="15" fillId="33" borderId="89" xfId="62" applyFont="1" applyFill="1" applyBorder="1" applyAlignment="1">
      <alignment horizontal="center" vertical="center" textRotation="255"/>
      <protection/>
    </xf>
    <xf numFmtId="0" fontId="15" fillId="33" borderId="76" xfId="62" applyFont="1" applyFill="1" applyBorder="1" applyAlignment="1">
      <alignment horizontal="center" vertical="center" textRotation="255"/>
      <protection/>
    </xf>
    <xf numFmtId="0" fontId="15" fillId="33" borderId="77" xfId="62" applyFont="1" applyFill="1" applyBorder="1" applyAlignment="1">
      <alignment horizontal="center" vertical="center" textRotation="255"/>
      <protection/>
    </xf>
    <xf numFmtId="0" fontId="15" fillId="33" borderId="93" xfId="62" applyFont="1" applyFill="1" applyBorder="1" applyAlignment="1">
      <alignment horizontal="center" vertical="center" textRotation="255"/>
      <protection/>
    </xf>
    <xf numFmtId="0" fontId="15" fillId="33" borderId="94" xfId="62" applyFont="1" applyFill="1" applyBorder="1" applyAlignment="1">
      <alignment horizontal="center" vertical="center" textRotation="255"/>
      <protection/>
    </xf>
    <xf numFmtId="0" fontId="15" fillId="33" borderId="86" xfId="62" applyFont="1" applyFill="1" applyBorder="1" applyAlignment="1">
      <alignment horizontal="distributed" vertical="center"/>
      <protection/>
    </xf>
    <xf numFmtId="0" fontId="15" fillId="33" borderId="26" xfId="62" applyFont="1" applyFill="1" applyBorder="1" applyAlignment="1">
      <alignment horizontal="distributed" vertical="center"/>
      <protection/>
    </xf>
    <xf numFmtId="0" fontId="15" fillId="33" borderId="27" xfId="62" applyFont="1" applyFill="1" applyBorder="1" applyAlignment="1">
      <alignment horizontal="distributed" vertical="center"/>
      <protection/>
    </xf>
    <xf numFmtId="0" fontId="20" fillId="35" borderId="95" xfId="62" applyFont="1" applyFill="1" applyBorder="1" applyAlignment="1">
      <alignment horizontal="center" vertical="center"/>
      <protection/>
    </xf>
    <xf numFmtId="0" fontId="20" fillId="35" borderId="71" xfId="62" applyFont="1" applyFill="1" applyBorder="1" applyAlignment="1">
      <alignment horizontal="center" vertical="center"/>
      <protection/>
    </xf>
    <xf numFmtId="0" fontId="24" fillId="35" borderId="71" xfId="0" applyFont="1" applyFill="1" applyBorder="1" applyAlignment="1">
      <alignment horizontal="center" vertical="center"/>
    </xf>
    <xf numFmtId="0" fontId="24" fillId="35" borderId="72" xfId="0" applyFont="1" applyFill="1" applyBorder="1" applyAlignment="1">
      <alignment horizontal="center" vertical="center"/>
    </xf>
    <xf numFmtId="0" fontId="20" fillId="35" borderId="29" xfId="62" applyFont="1" applyFill="1" applyBorder="1" applyAlignment="1">
      <alignment horizontal="center" vertical="center"/>
      <protection/>
    </xf>
    <xf numFmtId="0" fontId="20" fillId="35" borderId="30" xfId="62" applyFont="1" applyFill="1" applyBorder="1" applyAlignment="1">
      <alignment horizontal="center" vertical="center"/>
      <protection/>
    </xf>
    <xf numFmtId="0" fontId="20" fillId="35" borderId="85" xfId="62" applyFont="1" applyFill="1" applyBorder="1" applyAlignment="1">
      <alignment horizontal="center" vertical="center"/>
      <protection/>
    </xf>
    <xf numFmtId="0" fontId="21" fillId="33" borderId="18" xfId="62" applyFont="1" applyFill="1" applyBorder="1" applyAlignment="1">
      <alignment horizontal="center" vertical="center" textRotation="255"/>
      <protection/>
    </xf>
    <xf numFmtId="0" fontId="21" fillId="33" borderId="32" xfId="62" applyFont="1" applyFill="1" applyBorder="1" applyAlignment="1">
      <alignment horizontal="center" vertical="center" textRotation="255"/>
      <protection/>
    </xf>
    <xf numFmtId="0" fontId="21" fillId="33" borderId="10" xfId="62" applyFont="1" applyFill="1" applyBorder="1" applyAlignment="1">
      <alignment horizontal="center" vertical="center" textRotation="255"/>
      <protection/>
    </xf>
    <xf numFmtId="0" fontId="21" fillId="33" borderId="23" xfId="62" applyFont="1" applyFill="1" applyBorder="1" applyAlignment="1">
      <alignment horizontal="center" vertical="center" textRotation="255"/>
      <protection/>
    </xf>
    <xf numFmtId="0" fontId="21" fillId="33" borderId="11" xfId="62" applyFont="1" applyFill="1" applyBorder="1" applyAlignment="1">
      <alignment horizontal="center" vertical="center" textRotation="255"/>
      <protection/>
    </xf>
    <xf numFmtId="0" fontId="21" fillId="33" borderId="33" xfId="62" applyFont="1" applyFill="1" applyBorder="1" applyAlignment="1">
      <alignment horizontal="center" vertical="center" textRotation="255"/>
      <protection/>
    </xf>
    <xf numFmtId="0" fontId="17" fillId="33" borderId="60" xfId="62" applyFont="1" applyFill="1" applyBorder="1" applyAlignment="1">
      <alignment horizontal="center" vertical="center" shrinkToFit="1"/>
      <protection/>
    </xf>
    <xf numFmtId="0" fontId="17" fillId="33" borderId="77" xfId="62" applyFont="1" applyFill="1" applyBorder="1" applyAlignment="1">
      <alignment horizontal="center" vertical="center" shrinkToFit="1"/>
      <protection/>
    </xf>
    <xf numFmtId="0" fontId="17" fillId="33" borderId="78" xfId="62" applyFont="1" applyFill="1" applyBorder="1" applyAlignment="1">
      <alignment horizontal="center" vertical="center" shrinkToFit="1"/>
      <protection/>
    </xf>
    <xf numFmtId="0" fontId="15" fillId="33" borderId="96" xfId="62" applyFont="1" applyFill="1" applyBorder="1" applyAlignment="1">
      <alignment horizontal="center" vertical="center"/>
      <protection/>
    </xf>
    <xf numFmtId="38" fontId="22" fillId="35" borderId="97" xfId="49" applyFont="1" applyFill="1" applyBorder="1" applyAlignment="1">
      <alignment horizontal="center" vertical="center"/>
    </xf>
    <xf numFmtId="38" fontId="22" fillId="35" borderId="74" xfId="49" applyFont="1" applyFill="1" applyBorder="1" applyAlignment="1">
      <alignment horizontal="center" vertical="center"/>
    </xf>
    <xf numFmtId="38" fontId="22" fillId="35" borderId="75" xfId="49" applyFont="1" applyFill="1" applyBorder="1" applyAlignment="1">
      <alignment horizontal="center" vertical="center"/>
    </xf>
    <xf numFmtId="0" fontId="15" fillId="33" borderId="11" xfId="62" applyFont="1" applyFill="1" applyBorder="1" applyAlignment="1">
      <alignment horizontal="distributed" vertical="center"/>
      <protection/>
    </xf>
    <xf numFmtId="0" fontId="15" fillId="33" borderId="12" xfId="62" applyFont="1" applyFill="1" applyBorder="1" applyAlignment="1">
      <alignment horizontal="distributed" vertical="center"/>
      <protection/>
    </xf>
    <xf numFmtId="0" fontId="15" fillId="33" borderId="98" xfId="62" applyFont="1" applyFill="1" applyBorder="1" applyAlignment="1">
      <alignment horizontal="distributed" vertical="center"/>
      <protection/>
    </xf>
    <xf numFmtId="0" fontId="17" fillId="33" borderId="73" xfId="62" applyFont="1" applyFill="1" applyBorder="1" applyAlignment="1">
      <alignment horizontal="center" vertical="center" shrinkToFit="1"/>
      <protection/>
    </xf>
    <xf numFmtId="0" fontId="17" fillId="33" borderId="74" xfId="62" applyFont="1" applyFill="1" applyBorder="1" applyAlignment="1">
      <alignment horizontal="center" vertical="center" shrinkToFit="1"/>
      <protection/>
    </xf>
    <xf numFmtId="0" fontId="17" fillId="33" borderId="75" xfId="62" applyFont="1" applyFill="1" applyBorder="1" applyAlignment="1">
      <alignment horizontal="center" vertical="center" shrinkToFit="1"/>
      <protection/>
    </xf>
    <xf numFmtId="0" fontId="17" fillId="33" borderId="95" xfId="62" applyFont="1" applyFill="1" applyBorder="1" applyAlignment="1">
      <alignment horizontal="center" vertical="center" shrinkToFit="1"/>
      <protection/>
    </xf>
    <xf numFmtId="0" fontId="15" fillId="35" borderId="97" xfId="62" applyFont="1" applyFill="1" applyBorder="1" applyAlignment="1">
      <alignment horizontal="center" vertical="center"/>
      <protection/>
    </xf>
    <xf numFmtId="0" fontId="15" fillId="35" borderId="74" xfId="62" applyFont="1" applyFill="1" applyBorder="1" applyAlignment="1">
      <alignment horizontal="center" vertical="center"/>
      <protection/>
    </xf>
    <xf numFmtId="0" fontId="15" fillId="35" borderId="96" xfId="62" applyFont="1" applyFill="1" applyBorder="1" applyAlignment="1">
      <alignment horizontal="center" vertical="center"/>
      <protection/>
    </xf>
    <xf numFmtId="0" fontId="15" fillId="33" borderId="99" xfId="62" applyFont="1" applyFill="1" applyBorder="1" applyAlignment="1">
      <alignment horizontal="center" vertical="center"/>
      <protection/>
    </xf>
    <xf numFmtId="0" fontId="15" fillId="33" borderId="100" xfId="62" applyFont="1" applyFill="1" applyBorder="1" applyAlignment="1">
      <alignment horizontal="center" vertical="center"/>
      <protection/>
    </xf>
    <xf numFmtId="0" fontId="15" fillId="33" borderId="101" xfId="62" applyFont="1" applyFill="1" applyBorder="1" applyAlignment="1">
      <alignment horizontal="center" vertical="center"/>
      <protection/>
    </xf>
    <xf numFmtId="0" fontId="15" fillId="33" borderId="18" xfId="62" applyFont="1" applyFill="1" applyBorder="1" applyAlignment="1">
      <alignment horizontal="center" vertical="center"/>
      <protection/>
    </xf>
    <xf numFmtId="0" fontId="15" fillId="33" borderId="19" xfId="62" applyFont="1" applyFill="1" applyBorder="1" applyAlignment="1">
      <alignment horizontal="center" vertical="center"/>
      <protection/>
    </xf>
    <xf numFmtId="0" fontId="15" fillId="33" borderId="32" xfId="62" applyFont="1" applyFill="1" applyBorder="1" applyAlignment="1">
      <alignment horizontal="center" vertical="center"/>
      <protection/>
    </xf>
    <xf numFmtId="0" fontId="15" fillId="33" borderId="10" xfId="62" applyFont="1" applyFill="1" applyBorder="1" applyAlignment="1">
      <alignment horizontal="center" vertical="center"/>
      <protection/>
    </xf>
    <xf numFmtId="0" fontId="15" fillId="33" borderId="0" xfId="62" applyFont="1" applyFill="1" applyBorder="1" applyAlignment="1">
      <alignment horizontal="center" vertical="center"/>
      <protection/>
    </xf>
    <xf numFmtId="0" fontId="15" fillId="33" borderId="23" xfId="62" applyFont="1" applyFill="1" applyBorder="1" applyAlignment="1">
      <alignment horizontal="center" vertical="center"/>
      <protection/>
    </xf>
    <xf numFmtId="0" fontId="15" fillId="33" borderId="11" xfId="62" applyFont="1" applyFill="1" applyBorder="1" applyAlignment="1">
      <alignment horizontal="center" vertical="center"/>
      <protection/>
    </xf>
    <xf numFmtId="0" fontId="15" fillId="33" borderId="12" xfId="62" applyFont="1" applyFill="1" applyBorder="1" applyAlignment="1">
      <alignment horizontal="center" vertical="center"/>
      <protection/>
    </xf>
    <xf numFmtId="0" fontId="15" fillId="33" borderId="33" xfId="62" applyFont="1" applyFill="1" applyBorder="1" applyAlignment="1">
      <alignment horizontal="center" vertical="center"/>
      <protection/>
    </xf>
    <xf numFmtId="0" fontId="20" fillId="35" borderId="25" xfId="62" applyFont="1" applyFill="1" applyBorder="1" applyAlignment="1">
      <alignment horizontal="center" vertical="center" shrinkToFit="1"/>
      <protection/>
    </xf>
    <xf numFmtId="0" fontId="20" fillId="35" borderId="26" xfId="62" applyFont="1" applyFill="1" applyBorder="1" applyAlignment="1">
      <alignment horizontal="center" vertical="center" shrinkToFit="1"/>
      <protection/>
    </xf>
    <xf numFmtId="0" fontId="20" fillId="35" borderId="84" xfId="62" applyFont="1" applyFill="1" applyBorder="1" applyAlignment="1">
      <alignment horizontal="center" vertical="center" shrinkToFit="1"/>
      <protection/>
    </xf>
    <xf numFmtId="0" fontId="20" fillId="35" borderId="17" xfId="62" applyFont="1" applyFill="1" applyBorder="1" applyAlignment="1">
      <alignment horizontal="center" vertical="center" shrinkToFit="1"/>
      <protection/>
    </xf>
    <xf numFmtId="0" fontId="20" fillId="35" borderId="0" xfId="62" applyFont="1" applyFill="1" applyBorder="1" applyAlignment="1">
      <alignment horizontal="center" vertical="center" shrinkToFit="1"/>
      <protection/>
    </xf>
    <xf numFmtId="0" fontId="20" fillId="35" borderId="23" xfId="62" applyFont="1" applyFill="1" applyBorder="1" applyAlignment="1">
      <alignment horizontal="center" vertical="center" shrinkToFit="1"/>
      <protection/>
    </xf>
    <xf numFmtId="0" fontId="20" fillId="35" borderId="21" xfId="62" applyFont="1" applyFill="1" applyBorder="1" applyAlignment="1">
      <alignment horizontal="center" vertical="center" shrinkToFit="1"/>
      <protection/>
    </xf>
    <xf numFmtId="0" fontId="20" fillId="35" borderId="12" xfId="62" applyFont="1" applyFill="1" applyBorder="1" applyAlignment="1">
      <alignment horizontal="center" vertical="center" shrinkToFit="1"/>
      <protection/>
    </xf>
    <xf numFmtId="0" fontId="20" fillId="35" borderId="33" xfId="62" applyFont="1" applyFill="1" applyBorder="1" applyAlignment="1">
      <alignment horizontal="center" vertical="center" shrinkToFit="1"/>
      <protection/>
    </xf>
    <xf numFmtId="0" fontId="20" fillId="35" borderId="95" xfId="62" applyFont="1" applyFill="1" applyBorder="1" applyAlignment="1" applyProtection="1">
      <alignment horizontal="center" vertical="center"/>
      <protection locked="0"/>
    </xf>
    <xf numFmtId="0" fontId="20" fillId="35" borderId="71" xfId="62" applyFont="1" applyFill="1" applyBorder="1" applyAlignment="1" applyProtection="1">
      <alignment horizontal="center" vertical="center"/>
      <protection locked="0"/>
    </xf>
    <xf numFmtId="0" fontId="24" fillId="35" borderId="71" xfId="0" applyFont="1" applyFill="1" applyBorder="1" applyAlignment="1" applyProtection="1">
      <alignment horizontal="center" vertical="center"/>
      <protection locked="0"/>
    </xf>
    <xf numFmtId="0" fontId="24" fillId="35" borderId="72" xfId="0" applyFont="1" applyFill="1" applyBorder="1" applyAlignment="1" applyProtection="1">
      <alignment horizontal="center" vertical="center"/>
      <protection locked="0"/>
    </xf>
    <xf numFmtId="0" fontId="22" fillId="35" borderId="76" xfId="61" applyFont="1" applyFill="1" applyBorder="1" applyAlignment="1" applyProtection="1">
      <alignment horizontal="center" vertical="center"/>
      <protection locked="0"/>
    </xf>
    <xf numFmtId="0" fontId="22" fillId="35" borderId="77" xfId="61" applyFont="1" applyFill="1" applyBorder="1" applyAlignment="1" applyProtection="1">
      <alignment horizontal="center" vertical="center"/>
      <protection locked="0"/>
    </xf>
    <xf numFmtId="0" fontId="22" fillId="35" borderId="78" xfId="61" applyFont="1" applyFill="1" applyBorder="1" applyAlignment="1" applyProtection="1">
      <alignment horizontal="center" vertical="center"/>
      <protection locked="0"/>
    </xf>
    <xf numFmtId="38" fontId="22" fillId="35" borderId="97" xfId="49" applyFont="1" applyFill="1" applyBorder="1" applyAlignment="1" applyProtection="1">
      <alignment horizontal="center" vertical="center"/>
      <protection locked="0"/>
    </xf>
    <xf numFmtId="38" fontId="22" fillId="35" borderId="74" xfId="49" applyFont="1" applyFill="1" applyBorder="1" applyAlignment="1" applyProtection="1">
      <alignment horizontal="center" vertical="center"/>
      <protection locked="0"/>
    </xf>
    <xf numFmtId="38" fontId="22" fillId="35" borderId="75" xfId="49" applyFont="1" applyFill="1" applyBorder="1" applyAlignment="1" applyProtection="1">
      <alignment horizontal="center" vertical="center"/>
      <protection locked="0"/>
    </xf>
    <xf numFmtId="0" fontId="20" fillId="35" borderId="25" xfId="62" applyFont="1" applyFill="1" applyBorder="1" applyAlignment="1" applyProtection="1">
      <alignment horizontal="center" vertical="center"/>
      <protection locked="0"/>
    </xf>
    <xf numFmtId="0" fontId="20" fillId="35" borderId="26" xfId="62" applyFont="1" applyFill="1" applyBorder="1" applyAlignment="1" applyProtection="1">
      <alignment horizontal="center" vertical="center"/>
      <protection locked="0"/>
    </xf>
    <xf numFmtId="0" fontId="20" fillId="35" borderId="84" xfId="62" applyFont="1" applyFill="1" applyBorder="1" applyAlignment="1" applyProtection="1">
      <alignment horizontal="center" vertical="center"/>
      <protection locked="0"/>
    </xf>
    <xf numFmtId="0" fontId="20" fillId="35" borderId="21" xfId="62" applyFont="1" applyFill="1" applyBorder="1" applyAlignment="1" applyProtection="1">
      <alignment horizontal="center" vertical="center"/>
      <protection locked="0"/>
    </xf>
    <xf numFmtId="0" fontId="20" fillId="35" borderId="12" xfId="62" applyFont="1" applyFill="1" applyBorder="1" applyAlignment="1" applyProtection="1">
      <alignment horizontal="center" vertical="center"/>
      <protection locked="0"/>
    </xf>
    <xf numFmtId="0" fontId="20" fillId="35" borderId="33" xfId="62" applyFont="1" applyFill="1" applyBorder="1" applyAlignment="1" applyProtection="1">
      <alignment horizontal="center" vertical="center"/>
      <protection locked="0"/>
    </xf>
    <xf numFmtId="0" fontId="15" fillId="35" borderId="97" xfId="62" applyFont="1" applyFill="1" applyBorder="1" applyAlignment="1" applyProtection="1">
      <alignment horizontal="center" vertical="center"/>
      <protection locked="0"/>
    </xf>
    <xf numFmtId="0" fontId="15" fillId="35" borderId="74" xfId="62" applyFont="1" applyFill="1" applyBorder="1" applyAlignment="1" applyProtection="1">
      <alignment horizontal="center" vertical="center"/>
      <protection locked="0"/>
    </xf>
    <xf numFmtId="0" fontId="15" fillId="35" borderId="96" xfId="62" applyFont="1" applyFill="1" applyBorder="1" applyAlignment="1" applyProtection="1">
      <alignment horizontal="center" vertical="center"/>
      <protection locked="0"/>
    </xf>
    <xf numFmtId="0" fontId="15" fillId="36" borderId="99" xfId="62" applyFont="1" applyFill="1" applyBorder="1" applyAlignment="1" applyProtection="1">
      <alignment horizontal="center" vertical="center"/>
      <protection locked="0"/>
    </xf>
    <xf numFmtId="0" fontId="15" fillId="36" borderId="100" xfId="62" applyFont="1" applyFill="1" applyBorder="1" applyAlignment="1" applyProtection="1">
      <alignment horizontal="center" vertical="center"/>
      <protection locked="0"/>
    </xf>
    <xf numFmtId="0" fontId="22" fillId="35" borderId="86" xfId="61" applyFont="1" applyFill="1" applyBorder="1" applyAlignment="1" applyProtection="1">
      <alignment horizontal="center" vertical="center" wrapText="1"/>
      <protection locked="0"/>
    </xf>
    <xf numFmtId="0" fontId="22" fillId="35" borderId="26" xfId="61" applyFont="1" applyFill="1" applyBorder="1" applyAlignment="1" applyProtection="1">
      <alignment horizontal="center" vertical="center" wrapText="1"/>
      <protection locked="0"/>
    </xf>
    <xf numFmtId="0" fontId="22" fillId="35" borderId="84" xfId="61" applyFont="1" applyFill="1" applyBorder="1" applyAlignment="1" applyProtection="1">
      <alignment horizontal="center" vertical="center" wrapText="1"/>
      <protection locked="0"/>
    </xf>
    <xf numFmtId="0" fontId="22" fillId="35" borderId="10" xfId="61" applyFont="1" applyFill="1" applyBorder="1" applyAlignment="1" applyProtection="1">
      <alignment horizontal="center" vertical="center" wrapText="1"/>
      <protection locked="0"/>
    </xf>
    <xf numFmtId="0" fontId="22" fillId="35" borderId="0" xfId="61" applyFont="1" applyFill="1" applyBorder="1" applyAlignment="1" applyProtection="1">
      <alignment horizontal="center" vertical="center" wrapText="1"/>
      <protection locked="0"/>
    </xf>
    <xf numFmtId="0" fontId="22" fillId="35" borderId="23" xfId="61" applyFont="1" applyFill="1" applyBorder="1" applyAlignment="1" applyProtection="1">
      <alignment horizontal="center" vertical="center" wrapText="1"/>
      <protection locked="0"/>
    </xf>
    <xf numFmtId="0" fontId="22" fillId="35" borderId="87" xfId="61" applyFont="1" applyFill="1" applyBorder="1" applyAlignment="1" applyProtection="1">
      <alignment horizontal="center" vertical="center" wrapText="1"/>
      <protection locked="0"/>
    </xf>
    <xf numFmtId="0" fontId="22" fillId="35" borderId="30" xfId="61" applyFont="1" applyFill="1" applyBorder="1" applyAlignment="1" applyProtection="1">
      <alignment horizontal="center" vertical="center" wrapText="1"/>
      <protection locked="0"/>
    </xf>
    <xf numFmtId="0" fontId="22" fillId="35" borderId="85" xfId="61" applyFont="1" applyFill="1" applyBorder="1" applyAlignment="1" applyProtection="1">
      <alignment horizontal="center" vertical="center" wrapText="1"/>
      <protection locked="0"/>
    </xf>
    <xf numFmtId="0" fontId="20" fillId="0" borderId="95" xfId="62" applyFont="1" applyFill="1" applyBorder="1" applyAlignment="1">
      <alignment horizontal="center" vertical="center"/>
      <protection/>
    </xf>
    <xf numFmtId="0" fontId="20" fillId="0" borderId="71" xfId="62" applyFont="1" applyFill="1" applyBorder="1" applyAlignment="1">
      <alignment horizontal="center" vertical="center"/>
      <protection/>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49" fontId="20" fillId="35" borderId="25" xfId="62" applyNumberFormat="1" applyFont="1" applyFill="1" applyBorder="1" applyAlignment="1" applyProtection="1">
      <alignment horizontal="center" vertical="center"/>
      <protection locked="0"/>
    </xf>
    <xf numFmtId="49" fontId="20" fillId="35" borderId="26" xfId="62" applyNumberFormat="1" applyFont="1" applyFill="1" applyBorder="1" applyAlignment="1" applyProtection="1">
      <alignment horizontal="center" vertical="center"/>
      <protection locked="0"/>
    </xf>
    <xf numFmtId="49" fontId="24" fillId="35" borderId="26" xfId="0" applyNumberFormat="1" applyFont="1" applyFill="1" applyBorder="1" applyAlignment="1" applyProtection="1">
      <alignment horizontal="center" vertical="center"/>
      <protection locked="0"/>
    </xf>
    <xf numFmtId="49" fontId="24" fillId="35" borderId="84" xfId="0" applyNumberFormat="1" applyFont="1" applyFill="1" applyBorder="1" applyAlignment="1" applyProtection="1">
      <alignment horizontal="center" vertical="center"/>
      <protection locked="0"/>
    </xf>
    <xf numFmtId="49" fontId="20" fillId="35" borderId="29" xfId="62" applyNumberFormat="1" applyFont="1" applyFill="1" applyBorder="1" applyAlignment="1" applyProtection="1">
      <alignment horizontal="center" vertical="center"/>
      <protection locked="0"/>
    </xf>
    <xf numFmtId="49" fontId="20" fillId="35" borderId="30" xfId="62" applyNumberFormat="1" applyFont="1" applyFill="1" applyBorder="1" applyAlignment="1" applyProtection="1">
      <alignment horizontal="center" vertical="center"/>
      <protection locked="0"/>
    </xf>
    <xf numFmtId="49" fontId="24" fillId="35" borderId="30" xfId="0" applyNumberFormat="1" applyFont="1" applyFill="1" applyBorder="1" applyAlignment="1" applyProtection="1">
      <alignment horizontal="center" vertical="center"/>
      <protection locked="0"/>
    </xf>
    <xf numFmtId="49" fontId="24" fillId="35" borderId="85" xfId="0" applyNumberFormat="1" applyFont="1" applyFill="1" applyBorder="1" applyAlignment="1" applyProtection="1">
      <alignment horizontal="center" vertical="center"/>
      <protection locked="0"/>
    </xf>
    <xf numFmtId="0" fontId="20" fillId="35" borderId="29" xfId="62" applyFont="1" applyFill="1" applyBorder="1" applyAlignment="1" applyProtection="1">
      <alignment horizontal="center" vertical="center"/>
      <protection locked="0"/>
    </xf>
    <xf numFmtId="0" fontId="20" fillId="35" borderId="30" xfId="62" applyFont="1" applyFill="1" applyBorder="1" applyAlignment="1" applyProtection="1">
      <alignment horizontal="center" vertical="center"/>
      <protection locked="0"/>
    </xf>
    <xf numFmtId="0" fontId="20" fillId="35" borderId="85" xfId="62" applyFont="1" applyFill="1" applyBorder="1" applyAlignment="1" applyProtection="1">
      <alignment horizontal="center" vertical="center"/>
      <protection locked="0"/>
    </xf>
    <xf numFmtId="0" fontId="0" fillId="34" borderId="30" xfId="0" applyFont="1" applyFill="1" applyBorder="1" applyAlignment="1">
      <alignment vertical="center"/>
    </xf>
    <xf numFmtId="0" fontId="0" fillId="34" borderId="85" xfId="0" applyFont="1" applyFill="1" applyBorder="1" applyAlignment="1">
      <alignment vertical="center"/>
    </xf>
    <xf numFmtId="0" fontId="22" fillId="35" borderId="70" xfId="61" applyFont="1" applyFill="1" applyBorder="1" applyAlignment="1" applyProtection="1">
      <alignment horizontal="center" vertical="center"/>
      <protection locked="0"/>
    </xf>
    <xf numFmtId="0" fontId="22" fillId="35" borderId="71" xfId="61" applyFont="1" applyFill="1" applyBorder="1" applyAlignment="1" applyProtection="1">
      <alignment horizontal="center" vertical="center"/>
      <protection locked="0"/>
    </xf>
    <xf numFmtId="0" fontId="22" fillId="35" borderId="72" xfId="61" applyFont="1" applyFill="1" applyBorder="1" applyAlignment="1" applyProtection="1">
      <alignment horizontal="center" vertical="center"/>
      <protection locked="0"/>
    </xf>
    <xf numFmtId="38" fontId="23" fillId="35" borderId="82" xfId="49" applyFont="1" applyFill="1" applyBorder="1" applyAlignment="1" applyProtection="1">
      <alignment vertical="center"/>
      <protection locked="0"/>
    </xf>
    <xf numFmtId="38" fontId="23" fillId="35" borderId="59" xfId="49" applyFont="1" applyFill="1" applyBorder="1" applyAlignment="1" applyProtection="1">
      <alignment vertical="center"/>
      <protection locked="0"/>
    </xf>
    <xf numFmtId="38" fontId="23" fillId="35" borderId="83" xfId="49" applyFont="1" applyFill="1" applyBorder="1" applyAlignment="1" applyProtection="1">
      <alignment vertical="center"/>
      <protection locked="0"/>
    </xf>
    <xf numFmtId="0" fontId="20" fillId="36" borderId="25" xfId="62" applyFont="1" applyFill="1" applyBorder="1" applyAlignment="1" applyProtection="1">
      <alignment horizontal="center" vertical="center" wrapText="1" shrinkToFit="1"/>
      <protection locked="0"/>
    </xf>
    <xf numFmtId="0" fontId="20" fillId="36" borderId="26" xfId="62" applyFont="1" applyFill="1" applyBorder="1" applyAlignment="1" applyProtection="1">
      <alignment horizontal="center" vertical="center" wrapText="1" shrinkToFit="1"/>
      <protection locked="0"/>
    </xf>
    <xf numFmtId="0" fontId="20" fillId="36" borderId="84" xfId="62" applyFont="1" applyFill="1" applyBorder="1" applyAlignment="1" applyProtection="1">
      <alignment horizontal="center" vertical="center" wrapText="1" shrinkToFit="1"/>
      <protection locked="0"/>
    </xf>
    <xf numFmtId="0" fontId="20" fillId="36" borderId="17" xfId="62" applyFont="1" applyFill="1" applyBorder="1" applyAlignment="1" applyProtection="1">
      <alignment horizontal="center" vertical="center" wrapText="1" shrinkToFit="1"/>
      <protection locked="0"/>
    </xf>
    <xf numFmtId="0" fontId="20" fillId="36" borderId="0" xfId="62" applyFont="1" applyFill="1" applyBorder="1" applyAlignment="1" applyProtection="1">
      <alignment horizontal="center" vertical="center" wrapText="1" shrinkToFit="1"/>
      <protection locked="0"/>
    </xf>
    <xf numFmtId="0" fontId="20" fillId="36" borderId="23" xfId="62" applyFont="1" applyFill="1" applyBorder="1" applyAlignment="1" applyProtection="1">
      <alignment horizontal="center" vertical="center" wrapText="1" shrinkToFit="1"/>
      <protection locked="0"/>
    </xf>
    <xf numFmtId="0" fontId="20" fillId="36" borderId="21" xfId="62" applyFont="1" applyFill="1" applyBorder="1" applyAlignment="1" applyProtection="1">
      <alignment horizontal="center" vertical="center" wrapText="1" shrinkToFit="1"/>
      <protection locked="0"/>
    </xf>
    <xf numFmtId="0" fontId="20" fillId="36" borderId="12" xfId="62" applyFont="1" applyFill="1" applyBorder="1" applyAlignment="1" applyProtection="1">
      <alignment horizontal="center" vertical="center" wrapText="1" shrinkToFit="1"/>
      <protection locked="0"/>
    </xf>
    <xf numFmtId="0" fontId="20" fillId="36" borderId="33" xfId="62" applyFont="1" applyFill="1" applyBorder="1" applyAlignment="1" applyProtection="1">
      <alignment horizontal="center" vertical="center" wrapText="1" shrinkToFit="1"/>
      <protection locked="0"/>
    </xf>
    <xf numFmtId="0" fontId="0" fillId="34" borderId="80" xfId="0" applyFont="1" applyFill="1" applyBorder="1" applyAlignment="1">
      <alignment vertical="center"/>
    </xf>
    <xf numFmtId="0" fontId="0" fillId="34" borderId="81" xfId="0" applyFont="1" applyFill="1" applyBorder="1" applyAlignment="1">
      <alignment vertical="center"/>
    </xf>
    <xf numFmtId="0" fontId="15" fillId="35" borderId="18" xfId="62" applyFont="1" applyFill="1" applyBorder="1" applyAlignment="1" applyProtection="1">
      <alignment horizontal="center" vertical="center"/>
      <protection locked="0"/>
    </xf>
    <xf numFmtId="0" fontId="15" fillId="35" borderId="19" xfId="62" applyFont="1" applyFill="1" applyBorder="1" applyAlignment="1" applyProtection="1">
      <alignment horizontal="center" vertical="center"/>
      <protection locked="0"/>
    </xf>
    <xf numFmtId="0" fontId="15" fillId="35" borderId="32" xfId="62" applyFont="1" applyFill="1" applyBorder="1" applyAlignment="1" applyProtection="1">
      <alignment horizontal="center" vertical="center"/>
      <protection locked="0"/>
    </xf>
    <xf numFmtId="0" fontId="11" fillId="33" borderId="0" xfId="0" applyFont="1" applyFill="1" applyAlignment="1" applyProtection="1">
      <alignment horizontal="center" vertical="center"/>
      <protection/>
    </xf>
    <xf numFmtId="0" fontId="25" fillId="33" borderId="0" xfId="0" applyFont="1" applyFill="1" applyAlignment="1" applyProtection="1">
      <alignment horizontal="center" vertical="center"/>
      <protection/>
    </xf>
    <xf numFmtId="0" fontId="6" fillId="33" borderId="58" xfId="0" applyFont="1" applyFill="1" applyBorder="1" applyAlignment="1" applyProtection="1">
      <alignment horizontal="distributed" vertical="center"/>
      <protection/>
    </xf>
    <xf numFmtId="0" fontId="6" fillId="33" borderId="59" xfId="0" applyFont="1" applyFill="1" applyBorder="1" applyAlignment="1" applyProtection="1">
      <alignment horizontal="distributed" vertical="center"/>
      <protection/>
    </xf>
    <xf numFmtId="0" fontId="5" fillId="0" borderId="77" xfId="0" applyFont="1" applyFill="1" applyBorder="1" applyAlignment="1" applyProtection="1">
      <alignment horizontal="center" vertical="center"/>
      <protection locked="0"/>
    </xf>
    <xf numFmtId="0" fontId="6" fillId="33" borderId="58" xfId="0" applyFont="1" applyFill="1" applyBorder="1" applyAlignment="1" applyProtection="1">
      <alignment horizontal="distributed" vertical="center" wrapText="1"/>
      <protection/>
    </xf>
    <xf numFmtId="0" fontId="6" fillId="33" borderId="59" xfId="0" applyFont="1" applyFill="1" applyBorder="1" applyAlignment="1" applyProtection="1">
      <alignment horizontal="distributed" vertical="center" wrapText="1"/>
      <protection/>
    </xf>
    <xf numFmtId="0" fontId="5" fillId="34" borderId="58" xfId="0" applyNumberFormat="1" applyFont="1" applyFill="1" applyBorder="1" applyAlignment="1" applyProtection="1">
      <alignment horizontal="center" vertical="center"/>
      <protection/>
    </xf>
    <xf numFmtId="0" fontId="5" fillId="34" borderId="59" xfId="0" applyNumberFormat="1" applyFont="1" applyFill="1" applyBorder="1" applyAlignment="1" applyProtection="1">
      <alignment horizontal="center" vertical="center"/>
      <protection/>
    </xf>
    <xf numFmtId="0" fontId="12" fillId="34" borderId="58" xfId="0" applyFont="1" applyFill="1" applyBorder="1" applyAlignment="1" applyProtection="1">
      <alignment horizontal="center" vertical="center" wrapText="1" shrinkToFit="1"/>
      <protection/>
    </xf>
    <xf numFmtId="0" fontId="12" fillId="34" borderId="59" xfId="0" applyFont="1" applyFill="1" applyBorder="1" applyAlignment="1" applyProtection="1">
      <alignment horizontal="center" vertical="center" wrapText="1" shrinkToFit="1"/>
      <protection/>
    </xf>
    <xf numFmtId="0" fontId="12" fillId="34" borderId="60" xfId="0" applyFont="1" applyFill="1" applyBorder="1" applyAlignment="1" applyProtection="1">
      <alignment horizontal="center" vertical="center" wrapText="1" shrinkToFit="1"/>
      <protection/>
    </xf>
    <xf numFmtId="0" fontId="6" fillId="0" borderId="77" xfId="0" applyFont="1" applyBorder="1" applyAlignment="1" applyProtection="1">
      <alignment horizontal="distributed" vertical="center" indent="1"/>
      <protection/>
    </xf>
    <xf numFmtId="0" fontId="6" fillId="0" borderId="77" xfId="0" applyFont="1" applyBorder="1" applyAlignment="1" applyProtection="1">
      <alignment horizontal="distributed" vertical="distributed" wrapText="1" indent="1"/>
      <protection/>
    </xf>
    <xf numFmtId="0" fontId="0" fillId="0" borderId="77" xfId="0" applyBorder="1" applyAlignment="1" applyProtection="1">
      <alignment horizontal="distributed" vertical="distributed" wrapText="1" indent="1"/>
      <protection/>
    </xf>
    <xf numFmtId="0" fontId="9" fillId="33" borderId="102" xfId="0" applyFont="1" applyFill="1" applyBorder="1" applyAlignment="1" applyProtection="1">
      <alignment horizontal="center" vertical="center" wrapText="1"/>
      <protection/>
    </xf>
    <xf numFmtId="0" fontId="9" fillId="33" borderId="103" xfId="0"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wrapText="1"/>
      <protection/>
    </xf>
    <xf numFmtId="0" fontId="6" fillId="33" borderId="91" xfId="0" applyFont="1" applyFill="1" applyBorder="1" applyAlignment="1" applyProtection="1">
      <alignment horizontal="center" vertical="center" wrapText="1"/>
      <protection/>
    </xf>
    <xf numFmtId="0" fontId="6" fillId="33" borderId="35" xfId="0" applyFont="1" applyFill="1" applyBorder="1" applyAlignment="1" applyProtection="1">
      <alignment horizontal="center" vertical="center" wrapText="1"/>
      <protection/>
    </xf>
    <xf numFmtId="0" fontId="6" fillId="33" borderId="98" xfId="0" applyFont="1" applyFill="1" applyBorder="1" applyAlignment="1" applyProtection="1">
      <alignment horizontal="center" vertical="center" wrapText="1"/>
      <protection/>
    </xf>
    <xf numFmtId="190" fontId="12" fillId="34" borderId="104" xfId="0" applyNumberFormat="1" applyFont="1" applyFill="1" applyBorder="1" applyAlignment="1" applyProtection="1">
      <alignment horizontal="right" vertical="center"/>
      <protection/>
    </xf>
    <xf numFmtId="190" fontId="12" fillId="34" borderId="105" xfId="0" applyNumberFormat="1" applyFont="1" applyFill="1" applyBorder="1" applyAlignment="1" applyProtection="1">
      <alignment horizontal="right" vertical="center"/>
      <protection/>
    </xf>
    <xf numFmtId="190" fontId="12" fillId="34" borderId="40" xfId="0" applyNumberFormat="1" applyFont="1" applyFill="1" applyBorder="1" applyAlignment="1" applyProtection="1">
      <alignment horizontal="right" vertical="center"/>
      <protection/>
    </xf>
    <xf numFmtId="190" fontId="12" fillId="34" borderId="106" xfId="0" applyNumberFormat="1" applyFont="1" applyFill="1" applyBorder="1" applyAlignment="1" applyProtection="1">
      <alignment horizontal="right" vertical="center"/>
      <protection/>
    </xf>
    <xf numFmtId="187" fontId="12" fillId="34" borderId="107" xfId="0" applyNumberFormat="1" applyFont="1" applyFill="1" applyBorder="1" applyAlignment="1" applyProtection="1">
      <alignment horizontal="center" vertical="center" shrinkToFit="1"/>
      <protection/>
    </xf>
    <xf numFmtId="187" fontId="12" fillId="34" borderId="44" xfId="0" applyNumberFormat="1" applyFont="1" applyFill="1" applyBorder="1" applyAlignment="1" applyProtection="1">
      <alignment horizontal="center" vertical="center" shrinkToFit="1"/>
      <protection/>
    </xf>
    <xf numFmtId="0" fontId="6" fillId="0" borderId="77" xfId="0" applyFont="1" applyBorder="1" applyAlignment="1" applyProtection="1">
      <alignment horizontal="distributed" vertical="center" wrapText="1" indent="1"/>
      <protection/>
    </xf>
    <xf numFmtId="0" fontId="5" fillId="34" borderId="58" xfId="0"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protection/>
    </xf>
    <xf numFmtId="0" fontId="5" fillId="34" borderId="60"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4" fillId="34" borderId="108" xfId="0" applyFont="1" applyFill="1" applyBorder="1" applyAlignment="1" applyProtection="1">
      <alignment horizontal="center" vertical="center" textRotation="255" shrinkToFit="1"/>
      <protection/>
    </xf>
    <xf numFmtId="0" fontId="0" fillId="34" borderId="109" xfId="0" applyFont="1" applyFill="1" applyBorder="1" applyAlignment="1" applyProtection="1">
      <alignment horizontal="center" vertical="center" shrinkToFit="1"/>
      <protection/>
    </xf>
    <xf numFmtId="0" fontId="6" fillId="35" borderId="25" xfId="0" applyFont="1" applyFill="1" applyBorder="1" applyAlignment="1" applyProtection="1">
      <alignment horizontal="center" vertical="center" wrapText="1"/>
      <protection locked="0"/>
    </xf>
    <xf numFmtId="0" fontId="0" fillId="35" borderId="26" xfId="0" applyFill="1" applyBorder="1" applyAlignment="1" applyProtection="1">
      <alignment horizontal="center" vertical="center" wrapText="1"/>
      <protection locked="0"/>
    </xf>
    <xf numFmtId="0" fontId="0" fillId="35" borderId="27" xfId="0" applyFill="1" applyBorder="1" applyAlignment="1" applyProtection="1">
      <alignment horizontal="center" vertical="center" wrapText="1"/>
      <protection locked="0"/>
    </xf>
    <xf numFmtId="0" fontId="0" fillId="35" borderId="17" xfId="0" applyFill="1" applyBorder="1" applyAlignment="1" applyProtection="1">
      <alignment horizontal="center" vertical="center" wrapText="1"/>
      <protection locked="0"/>
    </xf>
    <xf numFmtId="0" fontId="0" fillId="35" borderId="0" xfId="0" applyFill="1" applyAlignment="1" applyProtection="1">
      <alignment horizontal="center" vertical="center" wrapText="1"/>
      <protection locked="0"/>
    </xf>
    <xf numFmtId="0" fontId="0" fillId="35" borderId="28" xfId="0" applyFill="1" applyBorder="1" applyAlignment="1" applyProtection="1">
      <alignment horizontal="center" vertical="center" wrapText="1"/>
      <protection locked="0"/>
    </xf>
    <xf numFmtId="0" fontId="6" fillId="35" borderId="17" xfId="0" applyFont="1" applyFill="1" applyBorder="1" applyAlignment="1" applyProtection="1">
      <alignment horizontal="center" vertical="center" wrapText="1"/>
      <protection locked="0"/>
    </xf>
    <xf numFmtId="0" fontId="0" fillId="35" borderId="0" xfId="0" applyFill="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0" fillId="35" borderId="29" xfId="0" applyFill="1" applyBorder="1" applyAlignment="1" applyProtection="1">
      <alignment horizontal="center" vertical="center"/>
      <protection locked="0"/>
    </xf>
    <xf numFmtId="0" fontId="0" fillId="35" borderId="30"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0" fontId="7"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horizontal="left" vertical="top" wrapText="1"/>
      <protection/>
    </xf>
    <xf numFmtId="0" fontId="6" fillId="33" borderId="58" xfId="0" applyFont="1" applyFill="1" applyBorder="1" applyAlignment="1">
      <alignment horizontal="distributed" vertical="center"/>
    </xf>
    <xf numFmtId="0" fontId="6" fillId="33" borderId="59" xfId="0" applyFont="1" applyFill="1" applyBorder="1" applyAlignment="1">
      <alignment horizontal="distributed" vertical="center"/>
    </xf>
    <xf numFmtId="192" fontId="5" fillId="34" borderId="58" xfId="0" applyNumberFormat="1" applyFont="1" applyFill="1" applyBorder="1" applyAlignment="1" applyProtection="1">
      <alignment horizontal="center" vertical="center"/>
      <protection locked="0"/>
    </xf>
    <xf numFmtId="192" fontId="5" fillId="34" borderId="59" xfId="0" applyNumberFormat="1" applyFont="1" applyFill="1" applyBorder="1" applyAlignment="1" applyProtection="1">
      <alignment horizontal="center" vertical="center"/>
      <protection locked="0"/>
    </xf>
    <xf numFmtId="192" fontId="5" fillId="34" borderId="60" xfId="0" applyNumberFormat="1" applyFont="1" applyFill="1" applyBorder="1" applyAlignment="1" applyProtection="1">
      <alignment horizontal="center" vertical="center"/>
      <protection locked="0"/>
    </xf>
    <xf numFmtId="0" fontId="6" fillId="0" borderId="77" xfId="0" applyFont="1" applyBorder="1" applyAlignment="1">
      <alignment horizontal="distributed" vertical="distributed" wrapText="1" indent="1"/>
    </xf>
    <xf numFmtId="0" fontId="0" fillId="0" borderId="77" xfId="0" applyBorder="1" applyAlignment="1">
      <alignment horizontal="distributed" vertical="distributed" wrapText="1" indent="1"/>
    </xf>
    <xf numFmtId="0" fontId="6" fillId="33" borderId="55" xfId="0" applyFont="1" applyFill="1" applyBorder="1" applyAlignment="1" applyProtection="1">
      <alignment horizontal="center" vertical="center"/>
      <protection/>
    </xf>
    <xf numFmtId="188" fontId="7" fillId="34" borderId="25" xfId="49" applyNumberFormat="1" applyFont="1" applyFill="1" applyBorder="1" applyAlignment="1" applyProtection="1">
      <alignment vertical="center"/>
      <protection/>
    </xf>
    <xf numFmtId="0" fontId="0" fillId="34" borderId="26" xfId="0" applyFont="1" applyFill="1" applyBorder="1" applyAlignment="1" applyProtection="1">
      <alignment/>
      <protection/>
    </xf>
    <xf numFmtId="0" fontId="0" fillId="34" borderId="29" xfId="0" applyFont="1" applyFill="1" applyBorder="1" applyAlignment="1" applyProtection="1">
      <alignment/>
      <protection/>
    </xf>
    <xf numFmtId="0" fontId="0" fillId="34" borderId="30" xfId="0" applyFont="1" applyFill="1" applyBorder="1" applyAlignment="1" applyProtection="1">
      <alignment/>
      <protection/>
    </xf>
    <xf numFmtId="188" fontId="7" fillId="34" borderId="27" xfId="49" applyNumberFormat="1" applyFont="1" applyFill="1" applyBorder="1" applyAlignment="1" applyProtection="1">
      <alignment vertical="center"/>
      <protection/>
    </xf>
    <xf numFmtId="188" fontId="7" fillId="34" borderId="31" xfId="49" applyNumberFormat="1" applyFont="1" applyFill="1" applyBorder="1" applyAlignment="1" applyProtection="1">
      <alignment vertical="center"/>
      <protection/>
    </xf>
    <xf numFmtId="0" fontId="6" fillId="33" borderId="25" xfId="0" applyFont="1" applyFill="1" applyBorder="1" applyAlignment="1" applyProtection="1">
      <alignment horizontal="distributed" vertical="center" wrapText="1"/>
      <protection/>
    </xf>
    <xf numFmtId="0" fontId="6" fillId="33" borderId="26" xfId="0" applyFont="1" applyFill="1" applyBorder="1" applyAlignment="1" applyProtection="1">
      <alignment horizontal="distributed" vertical="center" wrapText="1"/>
      <protection/>
    </xf>
    <xf numFmtId="0" fontId="6" fillId="33" borderId="29" xfId="0" applyFont="1" applyFill="1" applyBorder="1" applyAlignment="1" applyProtection="1">
      <alignment horizontal="distributed" vertical="center" wrapText="1"/>
      <protection/>
    </xf>
    <xf numFmtId="0" fontId="6" fillId="33" borderId="30" xfId="0" applyFont="1" applyFill="1" applyBorder="1" applyAlignment="1" applyProtection="1">
      <alignment horizontal="distributed" vertical="center" wrapText="1"/>
      <protection/>
    </xf>
    <xf numFmtId="0" fontId="6" fillId="33" borderId="0" xfId="0" applyFont="1" applyFill="1" applyBorder="1" applyAlignment="1" applyProtection="1">
      <alignment horizontal="center" vertical="center"/>
      <protection/>
    </xf>
    <xf numFmtId="0" fontId="11" fillId="33" borderId="0" xfId="0" applyFont="1" applyFill="1" applyAlignment="1" applyProtection="1">
      <alignment horizontal="center" vertical="center"/>
      <protection locked="0"/>
    </xf>
    <xf numFmtId="0" fontId="25" fillId="33" borderId="0" xfId="0" applyFont="1" applyFill="1" applyAlignment="1" applyProtection="1">
      <alignment horizontal="center" vertical="center"/>
      <protection locked="0"/>
    </xf>
    <xf numFmtId="0" fontId="5" fillId="34" borderId="77" xfId="0" applyFont="1" applyFill="1" applyBorder="1" applyAlignment="1" applyProtection="1">
      <alignment horizontal="center" vertical="center"/>
      <protection locked="0"/>
    </xf>
    <xf numFmtId="0" fontId="6" fillId="0" borderId="77" xfId="0" applyFont="1" applyBorder="1" applyAlignment="1">
      <alignment horizontal="distributed" vertical="center" indent="1"/>
    </xf>
    <xf numFmtId="0" fontId="5" fillId="34" borderId="58" xfId="0" applyNumberFormat="1" applyFont="1" applyFill="1" applyBorder="1" applyAlignment="1" applyProtection="1">
      <alignment horizontal="center" vertical="center"/>
      <protection locked="0"/>
    </xf>
    <xf numFmtId="0" fontId="5" fillId="34" borderId="59" xfId="0" applyNumberFormat="1" applyFont="1" applyFill="1" applyBorder="1" applyAlignment="1" applyProtection="1">
      <alignment horizontal="center" vertical="center"/>
      <protection locked="0"/>
    </xf>
    <xf numFmtId="0" fontId="5" fillId="34" borderId="60" xfId="0" applyNumberFormat="1" applyFont="1" applyFill="1" applyBorder="1" applyAlignment="1" applyProtection="1">
      <alignment horizontal="center" vertical="center"/>
      <protection locked="0"/>
    </xf>
    <xf numFmtId="0" fontId="12" fillId="34" borderId="58" xfId="0" applyFont="1" applyFill="1" applyBorder="1" applyAlignment="1" applyProtection="1">
      <alignment horizontal="center" vertical="center" shrinkToFit="1"/>
      <protection locked="0"/>
    </xf>
    <xf numFmtId="0" fontId="12" fillId="34" borderId="59" xfId="0" applyFont="1" applyFill="1" applyBorder="1" applyAlignment="1" applyProtection="1">
      <alignment horizontal="center" vertical="center" shrinkToFit="1"/>
      <protection locked="0"/>
    </xf>
    <xf numFmtId="0" fontId="12" fillId="34" borderId="60" xfId="0" applyFont="1" applyFill="1" applyBorder="1" applyAlignment="1" applyProtection="1">
      <alignment horizontal="center" vertical="center" shrinkToFit="1"/>
      <protection locked="0"/>
    </xf>
    <xf numFmtId="0" fontId="6" fillId="33" borderId="58" xfId="0" applyFont="1" applyFill="1" applyBorder="1" applyAlignment="1">
      <alignment horizontal="distributed" vertical="center" wrapText="1"/>
    </xf>
    <xf numFmtId="0" fontId="6" fillId="33" borderId="59" xfId="0" applyFont="1" applyFill="1" applyBorder="1" applyAlignment="1">
      <alignment horizontal="distributed" vertical="center" wrapText="1"/>
    </xf>
    <xf numFmtId="0" fontId="5" fillId="34" borderId="58" xfId="0" applyFont="1" applyFill="1" applyBorder="1" applyAlignment="1" applyProtection="1">
      <alignment horizontal="center" vertical="center"/>
      <protection locked="0"/>
    </xf>
    <xf numFmtId="0" fontId="5" fillId="34" borderId="59" xfId="0" applyFont="1" applyFill="1" applyBorder="1" applyAlignment="1" applyProtection="1">
      <alignment horizontal="center" vertical="center"/>
      <protection locked="0"/>
    </xf>
    <xf numFmtId="0" fontId="5" fillId="34" borderId="60" xfId="0" applyFont="1" applyFill="1" applyBorder="1" applyAlignment="1" applyProtection="1">
      <alignment horizontal="center" vertical="center"/>
      <protection locked="0"/>
    </xf>
    <xf numFmtId="0" fontId="6" fillId="0" borderId="77" xfId="0" applyFont="1" applyBorder="1" applyAlignment="1">
      <alignment horizontal="distributed" vertical="center" wrapText="1" indent="1"/>
    </xf>
    <xf numFmtId="0" fontId="0" fillId="35" borderId="26" xfId="0" applyFill="1" applyBorder="1" applyAlignment="1">
      <alignment horizontal="center" vertical="center" wrapText="1"/>
    </xf>
    <xf numFmtId="0" fontId="0" fillId="35" borderId="27"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0" xfId="0" applyFill="1" applyAlignment="1">
      <alignment horizontal="center" vertical="center" wrapText="1"/>
    </xf>
    <xf numFmtId="0" fontId="0" fillId="35" borderId="28" xfId="0" applyFill="1" applyBorder="1" applyAlignment="1">
      <alignment horizontal="center" vertical="center" wrapText="1"/>
    </xf>
    <xf numFmtId="0" fontId="6" fillId="33" borderId="25" xfId="0" applyFont="1" applyFill="1" applyBorder="1" applyAlignment="1">
      <alignment horizontal="distributed" vertical="center" wrapText="1"/>
    </xf>
    <xf numFmtId="0" fontId="6" fillId="33" borderId="26" xfId="0" applyFont="1" applyFill="1" applyBorder="1" applyAlignment="1">
      <alignment horizontal="distributed" vertical="center" wrapText="1"/>
    </xf>
    <xf numFmtId="0" fontId="6" fillId="33" borderId="29"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188" fontId="7" fillId="34" borderId="25" xfId="49" applyNumberFormat="1" applyFont="1" applyFill="1" applyBorder="1" applyAlignment="1" applyProtection="1">
      <alignment vertical="center"/>
      <protection locked="0"/>
    </xf>
    <xf numFmtId="0" fontId="0" fillId="34" borderId="26" xfId="0" applyFont="1" applyFill="1" applyBorder="1" applyAlignment="1">
      <alignment/>
    </xf>
    <xf numFmtId="0" fontId="0" fillId="34" borderId="29" xfId="0" applyFont="1" applyFill="1" applyBorder="1" applyAlignment="1">
      <alignment/>
    </xf>
    <xf numFmtId="0" fontId="0" fillId="34" borderId="30" xfId="0" applyFont="1" applyFill="1" applyBorder="1" applyAlignment="1">
      <alignment/>
    </xf>
    <xf numFmtId="188" fontId="7" fillId="34" borderId="27" xfId="49" applyNumberFormat="1" applyFont="1" applyFill="1" applyBorder="1" applyAlignment="1" applyProtection="1">
      <alignment vertical="center"/>
      <protection locked="0"/>
    </xf>
    <xf numFmtId="188" fontId="7" fillId="34" borderId="31" xfId="49" applyNumberFormat="1" applyFont="1" applyFill="1" applyBorder="1" applyAlignment="1" applyProtection="1">
      <alignment vertical="center"/>
      <protection locked="0"/>
    </xf>
    <xf numFmtId="0" fontId="0" fillId="35" borderId="0" xfId="0" applyFill="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6" fillId="33" borderId="0" xfId="0" applyFont="1" applyFill="1" applyBorder="1" applyAlignment="1">
      <alignment horizontal="center" vertical="center"/>
    </xf>
    <xf numFmtId="0" fontId="6" fillId="33" borderId="55" xfId="0" applyFont="1" applyFill="1" applyBorder="1" applyAlignment="1">
      <alignment horizontal="center" vertical="center"/>
    </xf>
    <xf numFmtId="0" fontId="7" fillId="33" borderId="0" xfId="0" applyFont="1" applyFill="1" applyBorder="1" applyAlignment="1">
      <alignment horizontal="left" vertical="top" wrapText="1"/>
    </xf>
    <xf numFmtId="0" fontId="14"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6" fillId="33" borderId="34"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0" xfId="0" applyFont="1" applyFill="1" applyBorder="1" applyAlignment="1">
      <alignment horizontal="center" vertical="center" wrapText="1"/>
    </xf>
    <xf numFmtId="187" fontId="12" fillId="34" borderId="107" xfId="0" applyNumberFormat="1" applyFont="1" applyFill="1" applyBorder="1" applyAlignment="1" applyProtection="1">
      <alignment horizontal="center" vertical="center" shrinkToFit="1"/>
      <protection locked="0"/>
    </xf>
    <xf numFmtId="187" fontId="12" fillId="34" borderId="44" xfId="0" applyNumberFormat="1" applyFont="1" applyFill="1" applyBorder="1" applyAlignment="1" applyProtection="1">
      <alignment horizontal="center" vertical="center" shrinkToFit="1"/>
      <protection locked="0"/>
    </xf>
    <xf numFmtId="190" fontId="12" fillId="34" borderId="40" xfId="0" applyNumberFormat="1" applyFont="1" applyFill="1" applyBorder="1" applyAlignment="1" applyProtection="1">
      <alignment horizontal="right" vertical="center"/>
      <protection locked="0"/>
    </xf>
    <xf numFmtId="190" fontId="12" fillId="34" borderId="106" xfId="0" applyNumberFormat="1" applyFont="1" applyFill="1" applyBorder="1" applyAlignment="1" applyProtection="1">
      <alignment horizontal="right" vertical="center"/>
      <protection locked="0"/>
    </xf>
    <xf numFmtId="0" fontId="9" fillId="33" borderId="102" xfId="0" applyFont="1" applyFill="1" applyBorder="1" applyAlignment="1">
      <alignment horizontal="center" vertical="center" wrapText="1"/>
    </xf>
    <xf numFmtId="0" fontId="9" fillId="33" borderId="103" xfId="0" applyFont="1" applyFill="1" applyBorder="1" applyAlignment="1">
      <alignment horizontal="center" vertical="center" wrapText="1"/>
    </xf>
    <xf numFmtId="0" fontId="4" fillId="34" borderId="108" xfId="0" applyFont="1" applyFill="1" applyBorder="1" applyAlignment="1">
      <alignment horizontal="center" vertical="center" textRotation="255" shrinkToFit="1"/>
    </xf>
    <xf numFmtId="0" fontId="0" fillId="34" borderId="109" xfId="0" applyFont="1" applyFill="1" applyBorder="1" applyAlignment="1">
      <alignment horizontal="center" vertical="center" shrinkToFit="1"/>
    </xf>
    <xf numFmtId="190" fontId="12" fillId="34" borderId="104" xfId="0" applyNumberFormat="1" applyFont="1" applyFill="1" applyBorder="1" applyAlignment="1" applyProtection="1">
      <alignment horizontal="right" vertical="center"/>
      <protection locked="0"/>
    </xf>
    <xf numFmtId="190" fontId="12" fillId="34" borderId="105" xfId="0" applyNumberFormat="1" applyFont="1" applyFill="1" applyBorder="1" applyAlignment="1" applyProtection="1">
      <alignment horizontal="righ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上限管理結果票" xfId="61"/>
    <cellStyle name="標準_利用者負担上限額管理結果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0</xdr:rowOff>
    </xdr:from>
    <xdr:to>
      <xdr:col>15</xdr:col>
      <xdr:colOff>95250</xdr:colOff>
      <xdr:row>24</xdr:row>
      <xdr:rowOff>0</xdr:rowOff>
    </xdr:to>
    <xdr:sp>
      <xdr:nvSpPr>
        <xdr:cNvPr id="1" name="Text Box 1"/>
        <xdr:cNvSpPr txBox="1">
          <a:spLocks noChangeArrowheads="1"/>
        </xdr:cNvSpPr>
      </xdr:nvSpPr>
      <xdr:spPr>
        <a:xfrm>
          <a:off x="342900" y="4505325"/>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47625</xdr:colOff>
      <xdr:row>26</xdr:row>
      <xdr:rowOff>0</xdr:rowOff>
    </xdr:from>
    <xdr:to>
      <xdr:col>21</xdr:col>
      <xdr:colOff>19050</xdr:colOff>
      <xdr:row>26</xdr:row>
      <xdr:rowOff>0</xdr:rowOff>
    </xdr:to>
    <xdr:sp>
      <xdr:nvSpPr>
        <xdr:cNvPr id="2" name="Text Box 2"/>
        <xdr:cNvSpPr txBox="1">
          <a:spLocks noChangeArrowheads="1"/>
        </xdr:cNvSpPr>
      </xdr:nvSpPr>
      <xdr:spPr>
        <a:xfrm>
          <a:off x="238125" y="4981575"/>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56</xdr:row>
      <xdr:rowOff>85725</xdr:rowOff>
    </xdr:from>
    <xdr:to>
      <xdr:col>78</xdr:col>
      <xdr:colOff>28575</xdr:colOff>
      <xdr:row>59</xdr:row>
      <xdr:rowOff>209550</xdr:rowOff>
    </xdr:to>
    <xdr:sp>
      <xdr:nvSpPr>
        <xdr:cNvPr id="3" name="Text Box 3"/>
        <xdr:cNvSpPr txBox="1">
          <a:spLocks noChangeArrowheads="1"/>
        </xdr:cNvSpPr>
      </xdr:nvSpPr>
      <xdr:spPr>
        <a:xfrm>
          <a:off x="3305175" y="11572875"/>
          <a:ext cx="4152900"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令和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oneCellAnchor>
    <xdr:from>
      <xdr:col>73</xdr:col>
      <xdr:colOff>28575</xdr:colOff>
      <xdr:row>7</xdr:row>
      <xdr:rowOff>66675</xdr:rowOff>
    </xdr:from>
    <xdr:ext cx="1733550" cy="1162050"/>
    <xdr:sp>
      <xdr:nvSpPr>
        <xdr:cNvPr id="4" name="AutoShape 4"/>
        <xdr:cNvSpPr>
          <a:spLocks/>
        </xdr:cNvSpPr>
      </xdr:nvSpPr>
      <xdr:spPr>
        <a:xfrm>
          <a:off x="6981825" y="1371600"/>
          <a:ext cx="1733550" cy="1162050"/>
        </a:xfrm>
        <a:prstGeom prst="wedgeRoundRectCallout">
          <a:avLst>
            <a:gd name="adj1" fmla="val -54273"/>
            <a:gd name="adj2" fmla="val 9836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記　入　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7</xdr:row>
      <xdr:rowOff>0</xdr:rowOff>
    </xdr:from>
    <xdr:to>
      <xdr:col>15</xdr:col>
      <xdr:colOff>95250</xdr:colOff>
      <xdr:row>7</xdr:row>
      <xdr:rowOff>0</xdr:rowOff>
    </xdr:to>
    <xdr:sp>
      <xdr:nvSpPr>
        <xdr:cNvPr id="1" name="Text Box 1"/>
        <xdr:cNvSpPr txBox="1">
          <a:spLocks noChangeArrowheads="1"/>
        </xdr:cNvSpPr>
      </xdr:nvSpPr>
      <xdr:spPr>
        <a:xfrm>
          <a:off x="342900" y="129540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47625</xdr:colOff>
      <xdr:row>9</xdr:row>
      <xdr:rowOff>0</xdr:rowOff>
    </xdr:from>
    <xdr:to>
      <xdr:col>21</xdr:col>
      <xdr:colOff>19050</xdr:colOff>
      <xdr:row>9</xdr:row>
      <xdr:rowOff>0</xdr:rowOff>
    </xdr:to>
    <xdr:sp>
      <xdr:nvSpPr>
        <xdr:cNvPr id="2" name="Text Box 2"/>
        <xdr:cNvSpPr txBox="1">
          <a:spLocks noChangeArrowheads="1"/>
        </xdr:cNvSpPr>
      </xdr:nvSpPr>
      <xdr:spPr>
        <a:xfrm>
          <a:off x="238125" y="17716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39</xdr:row>
      <xdr:rowOff>85725</xdr:rowOff>
    </xdr:from>
    <xdr:to>
      <xdr:col>78</xdr:col>
      <xdr:colOff>28575</xdr:colOff>
      <xdr:row>42</xdr:row>
      <xdr:rowOff>209550</xdr:rowOff>
    </xdr:to>
    <xdr:sp>
      <xdr:nvSpPr>
        <xdr:cNvPr id="3" name="Text Box 3"/>
        <xdr:cNvSpPr txBox="1">
          <a:spLocks noChangeArrowheads="1"/>
        </xdr:cNvSpPr>
      </xdr:nvSpPr>
      <xdr:spPr>
        <a:xfrm>
          <a:off x="3305175" y="8362950"/>
          <a:ext cx="4152900"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令和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17</xdr:row>
      <xdr:rowOff>733425</xdr:rowOff>
    </xdr:from>
    <xdr:to>
      <xdr:col>1</xdr:col>
      <xdr:colOff>304800</xdr:colOff>
      <xdr:row>21</xdr:row>
      <xdr:rowOff>114300</xdr:rowOff>
    </xdr:to>
    <xdr:sp>
      <xdr:nvSpPr>
        <xdr:cNvPr id="1" name="AutoShape 3"/>
        <xdr:cNvSpPr>
          <a:spLocks/>
        </xdr:cNvSpPr>
      </xdr:nvSpPr>
      <xdr:spPr>
        <a:xfrm>
          <a:off x="733425" y="6134100"/>
          <a:ext cx="0" cy="2705100"/>
        </a:xfrm>
        <a:prstGeom prst="downArrow">
          <a:avLst>
            <a:gd name="adj" fmla="val 50000"/>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714375</xdr:colOff>
      <xdr:row>5</xdr:row>
      <xdr:rowOff>0</xdr:rowOff>
    </xdr:from>
    <xdr:to>
      <xdr:col>7</xdr:col>
      <xdr:colOff>38100</xdr:colOff>
      <xdr:row>11</xdr:row>
      <xdr:rowOff>9525</xdr:rowOff>
    </xdr:to>
    <xdr:sp>
      <xdr:nvSpPr>
        <xdr:cNvPr id="2" name="Rectangle 15"/>
        <xdr:cNvSpPr>
          <a:spLocks/>
        </xdr:cNvSpPr>
      </xdr:nvSpPr>
      <xdr:spPr>
        <a:xfrm>
          <a:off x="5400675" y="1543050"/>
          <a:ext cx="381000"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管理事業所</a:t>
          </a:r>
        </a:p>
      </xdr:txBody>
    </xdr:sp>
    <xdr:clientData/>
  </xdr:twoCellAnchor>
  <xdr:twoCellAnchor>
    <xdr:from>
      <xdr:col>9</xdr:col>
      <xdr:colOff>485775</xdr:colOff>
      <xdr:row>20</xdr:row>
      <xdr:rowOff>219075</xdr:rowOff>
    </xdr:from>
    <xdr:to>
      <xdr:col>12</xdr:col>
      <xdr:colOff>447675</xdr:colOff>
      <xdr:row>21</xdr:row>
      <xdr:rowOff>38100</xdr:rowOff>
    </xdr:to>
    <xdr:sp>
      <xdr:nvSpPr>
        <xdr:cNvPr id="3" name="AutoShape 103"/>
        <xdr:cNvSpPr>
          <a:spLocks/>
        </xdr:cNvSpPr>
      </xdr:nvSpPr>
      <xdr:spPr>
        <a:xfrm>
          <a:off x="7277100" y="8048625"/>
          <a:ext cx="2000250" cy="714375"/>
        </a:xfrm>
        <a:prstGeom prst="downArrowCallout">
          <a:avLst>
            <a:gd name="adj1" fmla="val 23685"/>
            <a:gd name="adj2" fmla="val -6495"/>
            <a:gd name="adj3" fmla="val 32893"/>
            <a:gd name="adj4" fmla="val -1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この金額を利用者から徴収する。</a:t>
          </a:r>
        </a:p>
      </xdr:txBody>
    </xdr:sp>
    <xdr:clientData/>
  </xdr:twoCellAnchor>
  <xdr:twoCellAnchor>
    <xdr:from>
      <xdr:col>15</xdr:col>
      <xdr:colOff>304800</xdr:colOff>
      <xdr:row>17</xdr:row>
      <xdr:rowOff>733425</xdr:rowOff>
    </xdr:from>
    <xdr:to>
      <xdr:col>15</xdr:col>
      <xdr:colOff>304800</xdr:colOff>
      <xdr:row>21</xdr:row>
      <xdr:rowOff>114300</xdr:rowOff>
    </xdr:to>
    <xdr:sp>
      <xdr:nvSpPr>
        <xdr:cNvPr id="4" name="AutoShape 111"/>
        <xdr:cNvSpPr>
          <a:spLocks/>
        </xdr:cNvSpPr>
      </xdr:nvSpPr>
      <xdr:spPr>
        <a:xfrm>
          <a:off x="10839450" y="6134100"/>
          <a:ext cx="0" cy="2705100"/>
        </a:xfrm>
        <a:prstGeom prst="downArrow">
          <a:avLst>
            <a:gd name="adj" fmla="val 50000"/>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714375</xdr:colOff>
      <xdr:row>5</xdr:row>
      <xdr:rowOff>0</xdr:rowOff>
    </xdr:from>
    <xdr:to>
      <xdr:col>21</xdr:col>
      <xdr:colOff>38100</xdr:colOff>
      <xdr:row>11</xdr:row>
      <xdr:rowOff>9525</xdr:rowOff>
    </xdr:to>
    <xdr:sp>
      <xdr:nvSpPr>
        <xdr:cNvPr id="5" name="Rectangle 112"/>
        <xdr:cNvSpPr>
          <a:spLocks/>
        </xdr:cNvSpPr>
      </xdr:nvSpPr>
      <xdr:spPr>
        <a:xfrm>
          <a:off x="15506700" y="1543050"/>
          <a:ext cx="381000"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管理事業所</a:t>
          </a:r>
        </a:p>
      </xdr:txBody>
    </xdr:sp>
    <xdr:clientData/>
  </xdr:twoCellAnchor>
  <xdr:twoCellAnchor>
    <xdr:from>
      <xdr:col>23</xdr:col>
      <xdr:colOff>485775</xdr:colOff>
      <xdr:row>20</xdr:row>
      <xdr:rowOff>219075</xdr:rowOff>
    </xdr:from>
    <xdr:to>
      <xdr:col>26</xdr:col>
      <xdr:colOff>447675</xdr:colOff>
      <xdr:row>21</xdr:row>
      <xdr:rowOff>38100</xdr:rowOff>
    </xdr:to>
    <xdr:sp>
      <xdr:nvSpPr>
        <xdr:cNvPr id="6" name="AutoShape 113"/>
        <xdr:cNvSpPr>
          <a:spLocks/>
        </xdr:cNvSpPr>
      </xdr:nvSpPr>
      <xdr:spPr>
        <a:xfrm>
          <a:off x="17383125" y="8048625"/>
          <a:ext cx="2000250" cy="714375"/>
        </a:xfrm>
        <a:prstGeom prst="downArrowCallout">
          <a:avLst>
            <a:gd name="adj1" fmla="val 23685"/>
            <a:gd name="adj2" fmla="val -6495"/>
            <a:gd name="adj3" fmla="val 32893"/>
            <a:gd name="adj4" fmla="val -1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この金額を利用者から徴収する。</a:t>
          </a:r>
        </a:p>
      </xdr:txBody>
    </xdr:sp>
    <xdr:clientData/>
  </xdr:twoCellAnchor>
  <xdr:oneCellAnchor>
    <xdr:from>
      <xdr:col>14</xdr:col>
      <xdr:colOff>228600</xdr:colOff>
      <xdr:row>1</xdr:row>
      <xdr:rowOff>171450</xdr:rowOff>
    </xdr:from>
    <xdr:ext cx="1952625" cy="942975"/>
    <xdr:sp>
      <xdr:nvSpPr>
        <xdr:cNvPr id="7" name="AutoShape 114"/>
        <xdr:cNvSpPr>
          <a:spLocks/>
        </xdr:cNvSpPr>
      </xdr:nvSpPr>
      <xdr:spPr>
        <a:xfrm>
          <a:off x="10334625" y="428625"/>
          <a:ext cx="1952625" cy="942975"/>
        </a:xfrm>
        <a:prstGeom prst="wedgeRoundRectCallout">
          <a:avLst>
            <a:gd name="adj1" fmla="val 78777"/>
            <a:gd name="adj2" fmla="val 3026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記　入　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Q61"/>
  <sheetViews>
    <sheetView view="pageBreakPreview" zoomScaleSheetLayoutView="100" zoomScalePageLayoutView="0" workbookViewId="0" topLeftCell="A1">
      <selection activeCell="U31" sqref="U31:AD31"/>
    </sheetView>
  </sheetViews>
  <sheetFormatPr defaultColWidth="1.25" defaultRowHeight="18.75" customHeight="1"/>
  <cols>
    <col min="1" max="84" width="1.25" style="88" customWidth="1"/>
    <col min="85" max="85" width="3.00390625" style="88" customWidth="1"/>
    <col min="86" max="86" width="11.875" style="88" customWidth="1"/>
    <col min="87" max="16384" width="1.25" style="88" customWidth="1"/>
  </cols>
  <sheetData>
    <row r="1" spans="78:85" s="161" customFormat="1" ht="11.25" customHeight="1" thickBot="1">
      <c r="BZ1" s="283"/>
      <c r="CA1" s="283"/>
      <c r="CB1" s="283"/>
      <c r="CC1" s="283"/>
      <c r="CD1" s="283"/>
      <c r="CE1" s="283"/>
      <c r="CF1" s="283"/>
      <c r="CG1" s="283"/>
    </row>
    <row r="2" spans="4:85" s="161" customFormat="1" ht="18.75" customHeight="1">
      <c r="D2" s="160" t="s">
        <v>73</v>
      </c>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CG2" s="284"/>
    </row>
    <row r="3" spans="4:85" s="161" customFormat="1" ht="20.25" customHeight="1">
      <c r="D3" s="172"/>
      <c r="CG3" s="285"/>
    </row>
    <row r="4" spans="4:85" s="161" customFormat="1" ht="18.75" customHeight="1">
      <c r="D4" s="172"/>
      <c r="G4" s="162" t="s">
        <v>74</v>
      </c>
      <c r="J4" s="161" t="s">
        <v>95</v>
      </c>
      <c r="CG4" s="285"/>
    </row>
    <row r="5" spans="4:85" s="161" customFormat="1" ht="7.5" customHeight="1">
      <c r="D5" s="172"/>
      <c r="G5" s="74"/>
      <c r="CG5" s="285"/>
    </row>
    <row r="6" spans="4:85" s="161" customFormat="1" ht="18.75" customHeight="1">
      <c r="D6" s="172"/>
      <c r="G6" s="162" t="s">
        <v>74</v>
      </c>
      <c r="I6" s="163"/>
      <c r="J6" s="161" t="s">
        <v>75</v>
      </c>
      <c r="AC6" s="164"/>
      <c r="AD6" s="165"/>
      <c r="AE6" s="165"/>
      <c r="AF6" s="165"/>
      <c r="AG6" s="165"/>
      <c r="AH6" s="166"/>
      <c r="AL6" s="161" t="s">
        <v>76</v>
      </c>
      <c r="CG6" s="285"/>
    </row>
    <row r="7" spans="4:85" s="161" customFormat="1" ht="7.5" customHeight="1">
      <c r="D7" s="172"/>
      <c r="G7" s="74"/>
      <c r="I7" s="170"/>
      <c r="CG7" s="285"/>
    </row>
    <row r="8" spans="4:85" s="161" customFormat="1" ht="18.75" customHeight="1">
      <c r="D8" s="172"/>
      <c r="G8" s="162" t="s">
        <v>74</v>
      </c>
      <c r="J8" s="164"/>
      <c r="K8" s="165"/>
      <c r="L8" s="165"/>
      <c r="M8" s="165"/>
      <c r="N8" s="165"/>
      <c r="O8" s="166"/>
      <c r="S8" s="161" t="s">
        <v>77</v>
      </c>
      <c r="AJ8" s="167"/>
      <c r="AK8" s="168"/>
      <c r="AL8" s="168"/>
      <c r="AM8" s="168"/>
      <c r="AN8" s="168"/>
      <c r="AO8" s="169"/>
      <c r="AS8" s="161" t="s">
        <v>78</v>
      </c>
      <c r="CG8" s="285"/>
    </row>
    <row r="9" spans="4:85" s="161" customFormat="1" ht="7.5" customHeight="1">
      <c r="D9" s="172"/>
      <c r="G9" s="74"/>
      <c r="CG9" s="285"/>
    </row>
    <row r="10" spans="4:85" s="161" customFormat="1" ht="18.75" customHeight="1">
      <c r="D10" s="172"/>
      <c r="G10" s="162" t="s">
        <v>74</v>
      </c>
      <c r="J10" s="161" t="s">
        <v>80</v>
      </c>
      <c r="AH10" s="167"/>
      <c r="AI10" s="168"/>
      <c r="AJ10" s="168"/>
      <c r="AK10" s="168"/>
      <c r="AL10" s="168"/>
      <c r="AM10" s="169"/>
      <c r="AQ10" s="161" t="s">
        <v>81</v>
      </c>
      <c r="CG10" s="285"/>
    </row>
    <row r="11" spans="4:85" s="161" customFormat="1" ht="7.5" customHeight="1">
      <c r="D11" s="172"/>
      <c r="CG11" s="285"/>
    </row>
    <row r="12" spans="4:85" s="161" customFormat="1" ht="18.75" customHeight="1">
      <c r="D12" s="172"/>
      <c r="G12" s="162" t="s">
        <v>74</v>
      </c>
      <c r="J12" s="161" t="s">
        <v>79</v>
      </c>
      <c r="AC12" s="164"/>
      <c r="AD12" s="165"/>
      <c r="AE12" s="165"/>
      <c r="AF12" s="165"/>
      <c r="AG12" s="165"/>
      <c r="AH12" s="166"/>
      <c r="AL12" s="161" t="s">
        <v>82</v>
      </c>
      <c r="CG12" s="285"/>
    </row>
    <row r="13" spans="4:85" s="161" customFormat="1" ht="11.25" customHeight="1">
      <c r="D13" s="172"/>
      <c r="CG13" s="285"/>
    </row>
    <row r="14" spans="4:85" s="161" customFormat="1" ht="18.75" customHeight="1">
      <c r="D14" s="172"/>
      <c r="G14" s="161" t="s">
        <v>89</v>
      </c>
      <c r="CG14" s="285"/>
    </row>
    <row r="15" spans="4:85" s="161" customFormat="1" ht="18.75" customHeight="1" thickBot="1">
      <c r="D15" s="173"/>
      <c r="E15" s="174"/>
      <c r="F15" s="174"/>
      <c r="G15" s="174" t="s">
        <v>90</v>
      </c>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CA15" s="283"/>
      <c r="CB15" s="283"/>
      <c r="CC15" s="283"/>
      <c r="CD15" s="283"/>
      <c r="CE15" s="283"/>
      <c r="CF15" s="283"/>
      <c r="CG15" s="286"/>
    </row>
    <row r="16" s="161" customFormat="1" ht="11.25" customHeight="1">
      <c r="BZ16" s="287"/>
    </row>
    <row r="17" s="161" customFormat="1" ht="18.75" customHeight="1"/>
    <row r="18" spans="2:81" ht="12" customHeight="1">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1"/>
    </row>
    <row r="19" spans="2:81" ht="18.75" customHeight="1">
      <c r="B19" s="92"/>
      <c r="D19" s="299" t="s">
        <v>40</v>
      </c>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C19" s="93"/>
    </row>
    <row r="20" spans="1:81" ht="6.75" customHeight="1" thickBot="1">
      <c r="A20" s="94"/>
      <c r="B20" s="95"/>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CC20" s="93"/>
    </row>
    <row r="21" spans="1:81" ht="18.75" customHeight="1" thickBot="1">
      <c r="A21" s="94"/>
      <c r="B21" s="95"/>
      <c r="C21" s="94"/>
      <c r="D21" s="96"/>
      <c r="E21" s="96"/>
      <c r="F21" s="96"/>
      <c r="G21" s="96"/>
      <c r="H21" s="96"/>
      <c r="I21" s="96"/>
      <c r="J21" s="96"/>
      <c r="K21" s="96"/>
      <c r="L21" s="96"/>
      <c r="M21" s="96"/>
      <c r="N21" s="96"/>
      <c r="O21" s="97"/>
      <c r="P21" s="97"/>
      <c r="Q21" s="97"/>
      <c r="R21" s="97"/>
      <c r="S21" s="97"/>
      <c r="T21" s="97"/>
      <c r="U21" s="98"/>
      <c r="V21" s="98"/>
      <c r="W21" s="98"/>
      <c r="X21" s="98"/>
      <c r="Y21" s="98"/>
      <c r="Z21" s="98"/>
      <c r="AA21" s="98"/>
      <c r="AB21" s="98"/>
      <c r="AC21" s="98"/>
      <c r="AD21" s="98"/>
      <c r="AE21" s="98"/>
      <c r="AF21" s="98"/>
      <c r="BC21" s="423" t="s">
        <v>91</v>
      </c>
      <c r="BD21" s="424"/>
      <c r="BE21" s="424"/>
      <c r="BF21" s="424"/>
      <c r="BG21" s="424"/>
      <c r="BH21" s="420"/>
      <c r="BI21" s="421"/>
      <c r="BJ21" s="421"/>
      <c r="BK21" s="421"/>
      <c r="BL21" s="421"/>
      <c r="BM21" s="422"/>
      <c r="BN21" s="424" t="s">
        <v>41</v>
      </c>
      <c r="BO21" s="424"/>
      <c r="BP21" s="424"/>
      <c r="BQ21" s="420"/>
      <c r="BR21" s="421"/>
      <c r="BS21" s="421"/>
      <c r="BT21" s="421"/>
      <c r="BU21" s="421"/>
      <c r="BV21" s="422"/>
      <c r="BW21" s="424" t="s">
        <v>42</v>
      </c>
      <c r="BX21" s="424"/>
      <c r="BY21" s="424"/>
      <c r="BZ21" s="425"/>
      <c r="CC21" s="93"/>
    </row>
    <row r="22" spans="2:81" ht="8.25" customHeight="1" thickBot="1">
      <c r="B22" s="92"/>
      <c r="D22" s="96"/>
      <c r="E22" s="96"/>
      <c r="F22" s="96"/>
      <c r="G22" s="96"/>
      <c r="H22" s="96"/>
      <c r="I22" s="96"/>
      <c r="J22" s="96"/>
      <c r="K22" s="96"/>
      <c r="L22" s="96"/>
      <c r="M22" s="96"/>
      <c r="N22" s="96"/>
      <c r="O22" s="99"/>
      <c r="P22" s="99"/>
      <c r="Q22" s="99"/>
      <c r="R22" s="99"/>
      <c r="S22" s="99"/>
      <c r="T22" s="99"/>
      <c r="U22" s="99"/>
      <c r="V22" s="99"/>
      <c r="W22" s="99"/>
      <c r="X22" s="99"/>
      <c r="Y22" s="99"/>
      <c r="Z22" s="99"/>
      <c r="AA22" s="99"/>
      <c r="AB22" s="99"/>
      <c r="AC22" s="99"/>
      <c r="AD22" s="99"/>
      <c r="AE22" s="99"/>
      <c r="AF22" s="99"/>
      <c r="CC22" s="93"/>
    </row>
    <row r="23" spans="2:95" ht="18.75" customHeight="1">
      <c r="B23" s="92"/>
      <c r="D23" s="356" t="s">
        <v>14</v>
      </c>
      <c r="E23" s="357"/>
      <c r="F23" s="357"/>
      <c r="G23" s="357"/>
      <c r="H23" s="357"/>
      <c r="I23" s="357"/>
      <c r="J23" s="357"/>
      <c r="K23" s="357"/>
      <c r="L23" s="357"/>
      <c r="M23" s="357"/>
      <c r="N23" s="357"/>
      <c r="O23" s="357"/>
      <c r="P23" s="357"/>
      <c r="Q23" s="393">
        <v>131181</v>
      </c>
      <c r="R23" s="394"/>
      <c r="S23" s="395"/>
      <c r="T23" s="395"/>
      <c r="U23" s="395"/>
      <c r="V23" s="395"/>
      <c r="W23" s="395"/>
      <c r="X23" s="395"/>
      <c r="Y23" s="395"/>
      <c r="Z23" s="395"/>
      <c r="AA23" s="395"/>
      <c r="AB23" s="395"/>
      <c r="AC23" s="395"/>
      <c r="AD23" s="395"/>
      <c r="AE23" s="395"/>
      <c r="AF23" s="395"/>
      <c r="AG23" s="395"/>
      <c r="AH23" s="395"/>
      <c r="AI23" s="395"/>
      <c r="AJ23" s="396"/>
      <c r="AL23" s="384" t="s">
        <v>43</v>
      </c>
      <c r="AM23" s="385"/>
      <c r="AN23" s="353" t="s">
        <v>44</v>
      </c>
      <c r="AO23" s="354"/>
      <c r="AP23" s="354"/>
      <c r="AQ23" s="354"/>
      <c r="AR23" s="354"/>
      <c r="AS23" s="354"/>
      <c r="AT23" s="354"/>
      <c r="AU23" s="354"/>
      <c r="AV23" s="355"/>
      <c r="AW23" s="393">
        <v>1311811111</v>
      </c>
      <c r="AX23" s="394"/>
      <c r="AY23" s="394"/>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6"/>
      <c r="CC23" s="93"/>
      <c r="CH23" s="279">
        <v>9300</v>
      </c>
      <c r="CI23" s="280"/>
      <c r="CJ23" s="280"/>
      <c r="CK23" s="280"/>
      <c r="CL23" s="280"/>
      <c r="CM23" s="280"/>
      <c r="CN23" s="280"/>
      <c r="CO23" s="280"/>
      <c r="CP23" s="280"/>
      <c r="CQ23" s="280"/>
    </row>
    <row r="24" spans="2:95" ht="18.75" customHeight="1">
      <c r="B24" s="92"/>
      <c r="D24" s="358" t="s">
        <v>45</v>
      </c>
      <c r="E24" s="359"/>
      <c r="F24" s="359"/>
      <c r="G24" s="359"/>
      <c r="H24" s="359"/>
      <c r="I24" s="359"/>
      <c r="J24" s="359"/>
      <c r="K24" s="359"/>
      <c r="L24" s="359"/>
      <c r="M24" s="359"/>
      <c r="N24" s="359"/>
      <c r="O24" s="359"/>
      <c r="P24" s="360"/>
      <c r="Q24" s="364" t="s">
        <v>70</v>
      </c>
      <c r="R24" s="365"/>
      <c r="S24" s="366"/>
      <c r="T24" s="366"/>
      <c r="U24" s="366"/>
      <c r="V24" s="366"/>
      <c r="W24" s="366"/>
      <c r="X24" s="366"/>
      <c r="Y24" s="366"/>
      <c r="Z24" s="366"/>
      <c r="AA24" s="366"/>
      <c r="AB24" s="366"/>
      <c r="AC24" s="366"/>
      <c r="AD24" s="366"/>
      <c r="AE24" s="366"/>
      <c r="AF24" s="366"/>
      <c r="AG24" s="366"/>
      <c r="AH24" s="366"/>
      <c r="AI24" s="366"/>
      <c r="AJ24" s="367"/>
      <c r="AL24" s="386"/>
      <c r="AM24" s="387"/>
      <c r="AN24" s="378" t="s">
        <v>46</v>
      </c>
      <c r="AO24" s="379"/>
      <c r="AP24" s="379"/>
      <c r="AQ24" s="379"/>
      <c r="AR24" s="379"/>
      <c r="AS24" s="379"/>
      <c r="AT24" s="379"/>
      <c r="AU24" s="379"/>
      <c r="AV24" s="379"/>
      <c r="AW24" s="435" t="s">
        <v>67</v>
      </c>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7"/>
      <c r="CC24" s="93"/>
      <c r="CH24" s="279">
        <v>4600</v>
      </c>
      <c r="CI24" s="280"/>
      <c r="CJ24" s="280"/>
      <c r="CK24" s="280"/>
      <c r="CL24" s="280"/>
      <c r="CM24" s="280"/>
      <c r="CN24" s="280"/>
      <c r="CO24" s="280"/>
      <c r="CP24" s="280"/>
      <c r="CQ24" s="280"/>
    </row>
    <row r="25" spans="2:94" ht="18.75" customHeight="1">
      <c r="B25" s="92"/>
      <c r="D25" s="361"/>
      <c r="E25" s="362"/>
      <c r="F25" s="362"/>
      <c r="G25" s="362"/>
      <c r="H25" s="362"/>
      <c r="I25" s="362"/>
      <c r="J25" s="362"/>
      <c r="K25" s="362"/>
      <c r="L25" s="362"/>
      <c r="M25" s="362"/>
      <c r="N25" s="362"/>
      <c r="O25" s="362"/>
      <c r="P25" s="363"/>
      <c r="Q25" s="368"/>
      <c r="R25" s="369"/>
      <c r="S25" s="370"/>
      <c r="T25" s="370"/>
      <c r="U25" s="370"/>
      <c r="V25" s="370"/>
      <c r="W25" s="370"/>
      <c r="X25" s="370"/>
      <c r="Y25" s="370"/>
      <c r="Z25" s="370"/>
      <c r="AA25" s="370"/>
      <c r="AB25" s="370"/>
      <c r="AC25" s="370"/>
      <c r="AD25" s="370"/>
      <c r="AE25" s="370"/>
      <c r="AF25" s="370"/>
      <c r="AG25" s="370"/>
      <c r="AH25" s="370"/>
      <c r="AI25" s="370"/>
      <c r="AJ25" s="371"/>
      <c r="AL25" s="386"/>
      <c r="AM25" s="387"/>
      <c r="AN25" s="380"/>
      <c r="AO25" s="381"/>
      <c r="AP25" s="381"/>
      <c r="AQ25" s="381"/>
      <c r="AR25" s="381"/>
      <c r="AS25" s="381"/>
      <c r="AT25" s="381"/>
      <c r="AU25" s="381"/>
      <c r="AV25" s="381"/>
      <c r="AW25" s="438"/>
      <c r="AX25" s="439"/>
      <c r="AY25" s="439"/>
      <c r="AZ25" s="439"/>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439"/>
      <c r="BW25" s="439"/>
      <c r="BX25" s="439"/>
      <c r="BY25" s="439"/>
      <c r="BZ25" s="440"/>
      <c r="CC25" s="93"/>
      <c r="CH25" s="175"/>
      <c r="CI25" s="175"/>
      <c r="CJ25" s="175"/>
      <c r="CK25" s="175"/>
      <c r="CL25" s="175"/>
      <c r="CM25" s="175"/>
      <c r="CN25" s="175"/>
      <c r="CO25" s="175"/>
      <c r="CP25" s="175"/>
    </row>
    <row r="26" spans="2:94" ht="18.75" customHeight="1">
      <c r="B26" s="92"/>
      <c r="D26" s="358" t="s">
        <v>47</v>
      </c>
      <c r="E26" s="359"/>
      <c r="F26" s="359"/>
      <c r="G26" s="359"/>
      <c r="H26" s="359"/>
      <c r="I26" s="359"/>
      <c r="J26" s="359"/>
      <c r="K26" s="359"/>
      <c r="L26" s="359"/>
      <c r="M26" s="359"/>
      <c r="N26" s="359"/>
      <c r="O26" s="359"/>
      <c r="P26" s="360"/>
      <c r="Q26" s="372" t="s">
        <v>68</v>
      </c>
      <c r="R26" s="373"/>
      <c r="S26" s="373"/>
      <c r="T26" s="373"/>
      <c r="U26" s="373"/>
      <c r="V26" s="373"/>
      <c r="W26" s="373"/>
      <c r="X26" s="373"/>
      <c r="Y26" s="373"/>
      <c r="Z26" s="373"/>
      <c r="AA26" s="373"/>
      <c r="AB26" s="373"/>
      <c r="AC26" s="373"/>
      <c r="AD26" s="373"/>
      <c r="AE26" s="373"/>
      <c r="AF26" s="373"/>
      <c r="AG26" s="373"/>
      <c r="AH26" s="373"/>
      <c r="AI26" s="373"/>
      <c r="AJ26" s="374"/>
      <c r="AL26" s="386"/>
      <c r="AM26" s="387"/>
      <c r="AN26" s="380"/>
      <c r="AO26" s="381"/>
      <c r="AP26" s="381"/>
      <c r="AQ26" s="381"/>
      <c r="AR26" s="381"/>
      <c r="AS26" s="381"/>
      <c r="AT26" s="381"/>
      <c r="AU26" s="381"/>
      <c r="AV26" s="381"/>
      <c r="AW26" s="438"/>
      <c r="AX26" s="439"/>
      <c r="AY26" s="439"/>
      <c r="AZ26" s="439"/>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40"/>
      <c r="CC26" s="93"/>
      <c r="CH26" s="175"/>
      <c r="CI26" s="175"/>
      <c r="CJ26" s="175"/>
      <c r="CK26" s="175"/>
      <c r="CL26" s="175"/>
      <c r="CM26" s="175"/>
      <c r="CN26" s="175"/>
      <c r="CO26" s="175"/>
      <c r="CP26" s="175"/>
    </row>
    <row r="27" spans="2:94" ht="18.75" customHeight="1">
      <c r="B27" s="92"/>
      <c r="D27" s="358" t="s">
        <v>48</v>
      </c>
      <c r="E27" s="359"/>
      <c r="F27" s="359"/>
      <c r="G27" s="359"/>
      <c r="H27" s="359"/>
      <c r="I27" s="359"/>
      <c r="J27" s="359"/>
      <c r="K27" s="359"/>
      <c r="L27" s="359"/>
      <c r="M27" s="359"/>
      <c r="N27" s="359"/>
      <c r="O27" s="359"/>
      <c r="P27" s="360"/>
      <c r="Q27" s="397"/>
      <c r="R27" s="398"/>
      <c r="S27" s="398"/>
      <c r="T27" s="398"/>
      <c r="U27" s="398"/>
      <c r="V27" s="398"/>
      <c r="W27" s="398"/>
      <c r="X27" s="398"/>
      <c r="Y27" s="398"/>
      <c r="Z27" s="398"/>
      <c r="AA27" s="398"/>
      <c r="AB27" s="398"/>
      <c r="AC27" s="398"/>
      <c r="AD27" s="398"/>
      <c r="AE27" s="398"/>
      <c r="AF27" s="398"/>
      <c r="AG27" s="398"/>
      <c r="AH27" s="398"/>
      <c r="AI27" s="398"/>
      <c r="AJ27" s="399"/>
      <c r="AL27" s="386"/>
      <c r="AM27" s="387"/>
      <c r="AN27" s="380"/>
      <c r="AO27" s="381"/>
      <c r="AP27" s="381"/>
      <c r="AQ27" s="381"/>
      <c r="AR27" s="381"/>
      <c r="AS27" s="381"/>
      <c r="AT27" s="381"/>
      <c r="AU27" s="381"/>
      <c r="AV27" s="381"/>
      <c r="AW27" s="438"/>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40"/>
      <c r="CC27" s="93"/>
      <c r="CG27" s="175"/>
      <c r="CH27" s="175"/>
      <c r="CI27" s="175"/>
      <c r="CJ27" s="175"/>
      <c r="CK27" s="175"/>
      <c r="CL27" s="175"/>
      <c r="CM27" s="175"/>
      <c r="CN27" s="175"/>
      <c r="CO27" s="175"/>
      <c r="CP27" s="175"/>
    </row>
    <row r="28" spans="2:85" ht="18.75" customHeight="1">
      <c r="B28" s="92"/>
      <c r="D28" s="390" t="s">
        <v>49</v>
      </c>
      <c r="E28" s="391"/>
      <c r="F28" s="391"/>
      <c r="G28" s="391"/>
      <c r="H28" s="391"/>
      <c r="I28" s="391"/>
      <c r="J28" s="391"/>
      <c r="K28" s="391"/>
      <c r="L28" s="391"/>
      <c r="M28" s="391"/>
      <c r="N28" s="391"/>
      <c r="O28" s="391"/>
      <c r="P28" s="392"/>
      <c r="Q28" s="372"/>
      <c r="R28" s="373"/>
      <c r="S28" s="373"/>
      <c r="T28" s="373"/>
      <c r="U28" s="373"/>
      <c r="V28" s="373"/>
      <c r="W28" s="373"/>
      <c r="X28" s="373"/>
      <c r="Y28" s="373"/>
      <c r="Z28" s="373"/>
      <c r="AA28" s="373"/>
      <c r="AB28" s="373"/>
      <c r="AC28" s="373"/>
      <c r="AD28" s="373"/>
      <c r="AE28" s="373"/>
      <c r="AF28" s="373"/>
      <c r="AG28" s="373"/>
      <c r="AH28" s="373"/>
      <c r="AI28" s="373"/>
      <c r="AJ28" s="374"/>
      <c r="AL28" s="386"/>
      <c r="AM28" s="387"/>
      <c r="AN28" s="380"/>
      <c r="AO28" s="381"/>
      <c r="AP28" s="381"/>
      <c r="AQ28" s="381"/>
      <c r="AR28" s="381"/>
      <c r="AS28" s="381"/>
      <c r="AT28" s="381"/>
      <c r="AU28" s="381"/>
      <c r="AV28" s="381"/>
      <c r="AW28" s="438"/>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40"/>
      <c r="CC28" s="93"/>
      <c r="CG28" s="175"/>
    </row>
    <row r="29" spans="2:94" ht="18.75" customHeight="1" thickBot="1">
      <c r="B29" s="92"/>
      <c r="D29" s="413" t="s">
        <v>50</v>
      </c>
      <c r="E29" s="414"/>
      <c r="F29" s="414"/>
      <c r="G29" s="414"/>
      <c r="H29" s="414"/>
      <c r="I29" s="414"/>
      <c r="J29" s="414"/>
      <c r="K29" s="414"/>
      <c r="L29" s="414"/>
      <c r="M29" s="414"/>
      <c r="N29" s="414"/>
      <c r="O29" s="414"/>
      <c r="P29" s="415"/>
      <c r="Q29" s="375"/>
      <c r="R29" s="376"/>
      <c r="S29" s="376"/>
      <c r="T29" s="376"/>
      <c r="U29" s="376"/>
      <c r="V29" s="376"/>
      <c r="W29" s="376"/>
      <c r="X29" s="376"/>
      <c r="Y29" s="376"/>
      <c r="Z29" s="376"/>
      <c r="AA29" s="376"/>
      <c r="AB29" s="376"/>
      <c r="AC29" s="376"/>
      <c r="AD29" s="376"/>
      <c r="AE29" s="376"/>
      <c r="AF29" s="376"/>
      <c r="AG29" s="376"/>
      <c r="AH29" s="376"/>
      <c r="AI29" s="376"/>
      <c r="AJ29" s="377"/>
      <c r="AL29" s="388"/>
      <c r="AM29" s="389"/>
      <c r="AN29" s="382"/>
      <c r="AO29" s="383"/>
      <c r="AP29" s="383"/>
      <c r="AQ29" s="383"/>
      <c r="AR29" s="383"/>
      <c r="AS29" s="383"/>
      <c r="AT29" s="383"/>
      <c r="AU29" s="383"/>
      <c r="AV29" s="383"/>
      <c r="AW29" s="441"/>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442"/>
      <c r="BW29" s="442"/>
      <c r="BX29" s="442"/>
      <c r="BY29" s="442"/>
      <c r="BZ29" s="443"/>
      <c r="CC29" s="93"/>
      <c r="CG29" s="175"/>
      <c r="CH29" s="176"/>
      <c r="CI29" s="176"/>
      <c r="CJ29" s="176"/>
      <c r="CK29" s="176"/>
      <c r="CL29" s="176"/>
      <c r="CM29" s="176"/>
      <c r="CN29" s="176"/>
      <c r="CO29" s="176"/>
      <c r="CP29" s="176"/>
    </row>
    <row r="30" spans="2:81" ht="8.25" customHeight="1" thickBot="1">
      <c r="B30" s="92"/>
      <c r="D30" s="101"/>
      <c r="E30" s="101"/>
      <c r="F30" s="101"/>
      <c r="G30" s="101"/>
      <c r="H30" s="101"/>
      <c r="I30" s="101"/>
      <c r="J30" s="101"/>
      <c r="K30" s="101"/>
      <c r="L30" s="101"/>
      <c r="M30" s="101"/>
      <c r="N30" s="101"/>
      <c r="O30" s="101"/>
      <c r="P30" s="101"/>
      <c r="AL30" s="102"/>
      <c r="AM30" s="102"/>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C30" s="93"/>
    </row>
    <row r="31" spans="2:85" ht="18.75" customHeight="1" thickBot="1">
      <c r="B31" s="92"/>
      <c r="D31" s="296" t="s">
        <v>51</v>
      </c>
      <c r="E31" s="297"/>
      <c r="F31" s="297"/>
      <c r="G31" s="297"/>
      <c r="H31" s="297"/>
      <c r="I31" s="297"/>
      <c r="J31" s="297"/>
      <c r="K31" s="297"/>
      <c r="L31" s="297"/>
      <c r="M31" s="297"/>
      <c r="N31" s="297"/>
      <c r="O31" s="297"/>
      <c r="P31" s="297"/>
      <c r="Q31" s="297"/>
      <c r="R31" s="297"/>
      <c r="S31" s="297"/>
      <c r="T31" s="409"/>
      <c r="U31" s="410">
        <v>4600</v>
      </c>
      <c r="V31" s="411"/>
      <c r="W31" s="411"/>
      <c r="X31" s="411"/>
      <c r="Y31" s="411"/>
      <c r="Z31" s="411"/>
      <c r="AA31" s="411"/>
      <c r="AB31" s="411"/>
      <c r="AC31" s="411"/>
      <c r="AD31" s="412"/>
      <c r="AE31" s="104"/>
      <c r="AF31" s="105"/>
      <c r="AG31" s="105"/>
      <c r="AH31" s="105"/>
      <c r="AI31" s="105"/>
      <c r="AJ31" s="105"/>
      <c r="AK31" s="105"/>
      <c r="AL31" s="105"/>
      <c r="AM31" s="105"/>
      <c r="AN31" s="105"/>
      <c r="AO31" s="105"/>
      <c r="AP31" s="105"/>
      <c r="AQ31" s="105"/>
      <c r="AR31" s="105"/>
      <c r="AS31" s="105"/>
      <c r="AT31" s="105"/>
      <c r="AU31" s="105"/>
      <c r="AV31" s="98"/>
      <c r="AW31" s="98"/>
      <c r="AX31" s="98"/>
      <c r="AY31" s="98"/>
      <c r="CC31" s="93"/>
      <c r="CG31" s="175"/>
    </row>
    <row r="32" spans="2:81" ht="18.75" customHeight="1" thickBot="1">
      <c r="B32" s="92"/>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CC32" s="93"/>
    </row>
    <row r="33" spans="2:95" ht="18.75" customHeight="1" thickBot="1">
      <c r="B33" s="92"/>
      <c r="D33" s="288" t="s">
        <v>52</v>
      </c>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90">
        <v>3</v>
      </c>
      <c r="AD33" s="291"/>
      <c r="AE33" s="291"/>
      <c r="AF33" s="292"/>
      <c r="CC33" s="93"/>
      <c r="CH33" s="110"/>
      <c r="CI33" s="110"/>
      <c r="CJ33" s="110"/>
      <c r="CK33" s="110"/>
      <c r="CL33" s="110"/>
      <c r="CM33" s="110"/>
      <c r="CN33" s="110"/>
      <c r="CO33" s="110"/>
      <c r="CP33" s="110"/>
      <c r="CQ33" s="110"/>
    </row>
    <row r="34" spans="2:95" ht="5.25" customHeight="1">
      <c r="B34" s="92"/>
      <c r="D34" s="106"/>
      <c r="E34" s="107"/>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8"/>
      <c r="CC34" s="93"/>
      <c r="CH34" s="110"/>
      <c r="CI34" s="110"/>
      <c r="CJ34" s="110"/>
      <c r="CK34" s="110"/>
      <c r="CL34" s="110"/>
      <c r="CM34" s="110"/>
      <c r="CN34" s="110"/>
      <c r="CO34" s="110"/>
      <c r="CP34" s="110"/>
      <c r="CQ34" s="110"/>
    </row>
    <row r="35" spans="2:81" s="110" customFormat="1" ht="18.75" customHeight="1">
      <c r="B35" s="109"/>
      <c r="D35" s="111"/>
      <c r="I35" s="110" t="s">
        <v>53</v>
      </c>
      <c r="BY35" s="112"/>
      <c r="CC35" s="113"/>
    </row>
    <row r="36" spans="2:95" s="110" customFormat="1" ht="18.75" customHeight="1">
      <c r="B36" s="109"/>
      <c r="D36" s="111"/>
      <c r="I36" s="110" t="s">
        <v>54</v>
      </c>
      <c r="BY36" s="112"/>
      <c r="CC36" s="113"/>
      <c r="CH36" s="98"/>
      <c r="CI36" s="98"/>
      <c r="CJ36" s="98"/>
      <c r="CK36" s="98"/>
      <c r="CL36" s="98"/>
      <c r="CM36" s="98"/>
      <c r="CN36" s="98"/>
      <c r="CO36" s="98"/>
      <c r="CP36" s="98"/>
      <c r="CQ36" s="98"/>
    </row>
    <row r="37" spans="2:95" s="110" customFormat="1" ht="18.75" customHeight="1">
      <c r="B37" s="109"/>
      <c r="D37" s="111"/>
      <c r="I37" s="110" t="s">
        <v>55</v>
      </c>
      <c r="BY37" s="112"/>
      <c r="CC37" s="113"/>
      <c r="CH37" s="88"/>
      <c r="CI37" s="88"/>
      <c r="CJ37" s="88"/>
      <c r="CK37" s="88"/>
      <c r="CL37" s="88"/>
      <c r="CM37" s="88"/>
      <c r="CN37" s="88"/>
      <c r="CO37" s="88"/>
      <c r="CP37" s="88"/>
      <c r="CQ37" s="88"/>
    </row>
    <row r="38" spans="2:95" s="98" customFormat="1" ht="7.5" customHeight="1" thickBot="1">
      <c r="B38" s="114"/>
      <c r="D38" s="115"/>
      <c r="E38" s="116"/>
      <c r="F38" s="116"/>
      <c r="G38" s="116"/>
      <c r="H38" s="117"/>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8"/>
      <c r="CC38" s="119"/>
      <c r="CH38" s="88"/>
      <c r="CI38" s="88"/>
      <c r="CJ38" s="88"/>
      <c r="CK38" s="88"/>
      <c r="CL38" s="88"/>
      <c r="CM38" s="88"/>
      <c r="CN38" s="88"/>
      <c r="CO38" s="88"/>
      <c r="CP38" s="88"/>
      <c r="CQ38" s="88"/>
    </row>
    <row r="39" spans="2:81" ht="9" customHeight="1" thickBot="1">
      <c r="B39" s="92"/>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CC39" s="93"/>
    </row>
    <row r="40" spans="2:81" ht="18.75" customHeight="1" thickBot="1">
      <c r="B40" s="92"/>
      <c r="D40" s="400" t="s">
        <v>56</v>
      </c>
      <c r="E40" s="401"/>
      <c r="F40" s="331" t="s">
        <v>57</v>
      </c>
      <c r="G40" s="332"/>
      <c r="H40" s="332"/>
      <c r="I40" s="332"/>
      <c r="J40" s="332"/>
      <c r="K40" s="332"/>
      <c r="L40" s="332"/>
      <c r="M40" s="332"/>
      <c r="N40" s="332"/>
      <c r="O40" s="332"/>
      <c r="P40" s="332"/>
      <c r="Q40" s="332"/>
      <c r="R40" s="333"/>
      <c r="S40" s="296">
        <v>1</v>
      </c>
      <c r="T40" s="297"/>
      <c r="U40" s="297"/>
      <c r="V40" s="297"/>
      <c r="W40" s="297"/>
      <c r="X40" s="297"/>
      <c r="Y40" s="297"/>
      <c r="Z40" s="297"/>
      <c r="AA40" s="297"/>
      <c r="AB40" s="297"/>
      <c r="AC40" s="297"/>
      <c r="AD40" s="298"/>
      <c r="AE40" s="296">
        <v>2</v>
      </c>
      <c r="AF40" s="297"/>
      <c r="AG40" s="297"/>
      <c r="AH40" s="297"/>
      <c r="AI40" s="297"/>
      <c r="AJ40" s="297"/>
      <c r="AK40" s="297"/>
      <c r="AL40" s="297"/>
      <c r="AM40" s="297"/>
      <c r="AN40" s="297"/>
      <c r="AO40" s="297"/>
      <c r="AP40" s="298"/>
      <c r="AQ40" s="296">
        <v>3</v>
      </c>
      <c r="AR40" s="297"/>
      <c r="AS40" s="297"/>
      <c r="AT40" s="297"/>
      <c r="AU40" s="297"/>
      <c r="AV40" s="297"/>
      <c r="AW40" s="297"/>
      <c r="AX40" s="297"/>
      <c r="AY40" s="297"/>
      <c r="AZ40" s="297"/>
      <c r="BA40" s="297"/>
      <c r="BB40" s="298"/>
      <c r="BC40" s="296">
        <v>4</v>
      </c>
      <c r="BD40" s="297"/>
      <c r="BE40" s="297"/>
      <c r="BF40" s="297"/>
      <c r="BG40" s="297"/>
      <c r="BH40" s="297"/>
      <c r="BI40" s="297"/>
      <c r="BJ40" s="297"/>
      <c r="BK40" s="297"/>
      <c r="BL40" s="297"/>
      <c r="BM40" s="297"/>
      <c r="BN40" s="298"/>
      <c r="BO40" s="296">
        <v>5</v>
      </c>
      <c r="BP40" s="297"/>
      <c r="BQ40" s="297"/>
      <c r="BR40" s="297"/>
      <c r="BS40" s="297"/>
      <c r="BT40" s="297"/>
      <c r="BU40" s="297"/>
      <c r="BV40" s="297"/>
      <c r="BW40" s="297"/>
      <c r="BX40" s="297"/>
      <c r="BY40" s="297"/>
      <c r="BZ40" s="298"/>
      <c r="CC40" s="93"/>
    </row>
    <row r="41" spans="2:81" ht="18.75" customHeight="1">
      <c r="B41" s="92"/>
      <c r="D41" s="402"/>
      <c r="E41" s="403"/>
      <c r="F41" s="334" t="s">
        <v>58</v>
      </c>
      <c r="G41" s="335"/>
      <c r="H41" s="335"/>
      <c r="I41" s="335"/>
      <c r="J41" s="335"/>
      <c r="K41" s="335"/>
      <c r="L41" s="335"/>
      <c r="M41" s="335"/>
      <c r="N41" s="335"/>
      <c r="O41" s="335"/>
      <c r="P41" s="335"/>
      <c r="Q41" s="335"/>
      <c r="R41" s="336"/>
      <c r="S41" s="300" t="str">
        <f>TRIM(AW23)</f>
        <v>1311811111</v>
      </c>
      <c r="T41" s="301"/>
      <c r="U41" s="301"/>
      <c r="V41" s="301"/>
      <c r="W41" s="301"/>
      <c r="X41" s="301"/>
      <c r="Y41" s="301"/>
      <c r="Z41" s="301"/>
      <c r="AA41" s="301"/>
      <c r="AB41" s="301"/>
      <c r="AC41" s="301"/>
      <c r="AD41" s="302"/>
      <c r="AE41" s="303">
        <v>1311822222</v>
      </c>
      <c r="AF41" s="304"/>
      <c r="AG41" s="304"/>
      <c r="AH41" s="304"/>
      <c r="AI41" s="304"/>
      <c r="AJ41" s="304"/>
      <c r="AK41" s="304"/>
      <c r="AL41" s="304"/>
      <c r="AM41" s="304"/>
      <c r="AN41" s="304"/>
      <c r="AO41" s="304"/>
      <c r="AP41" s="305"/>
      <c r="AQ41" s="293">
        <v>1311833333</v>
      </c>
      <c r="AR41" s="294"/>
      <c r="AS41" s="294"/>
      <c r="AT41" s="294"/>
      <c r="AU41" s="294"/>
      <c r="AV41" s="294"/>
      <c r="AW41" s="294"/>
      <c r="AX41" s="294"/>
      <c r="AY41" s="294"/>
      <c r="AZ41" s="294"/>
      <c r="BA41" s="294"/>
      <c r="BB41" s="295"/>
      <c r="BC41" s="293"/>
      <c r="BD41" s="294"/>
      <c r="BE41" s="294"/>
      <c r="BF41" s="294"/>
      <c r="BG41" s="294"/>
      <c r="BH41" s="294"/>
      <c r="BI41" s="294"/>
      <c r="BJ41" s="294"/>
      <c r="BK41" s="294"/>
      <c r="BL41" s="294"/>
      <c r="BM41" s="294"/>
      <c r="BN41" s="295"/>
      <c r="BO41" s="293"/>
      <c r="BP41" s="294"/>
      <c r="BQ41" s="294"/>
      <c r="BR41" s="294"/>
      <c r="BS41" s="294"/>
      <c r="BT41" s="294"/>
      <c r="BU41" s="294"/>
      <c r="BV41" s="294"/>
      <c r="BW41" s="294"/>
      <c r="BX41" s="294"/>
      <c r="BY41" s="294"/>
      <c r="BZ41" s="295"/>
      <c r="CC41" s="93"/>
    </row>
    <row r="42" spans="2:81" ht="18.75" customHeight="1">
      <c r="B42" s="92"/>
      <c r="D42" s="402"/>
      <c r="E42" s="403"/>
      <c r="F42" s="316" t="s">
        <v>59</v>
      </c>
      <c r="G42" s="316"/>
      <c r="H42" s="316"/>
      <c r="I42" s="316"/>
      <c r="J42" s="316"/>
      <c r="K42" s="316"/>
      <c r="L42" s="316"/>
      <c r="M42" s="316"/>
      <c r="N42" s="316"/>
      <c r="O42" s="316"/>
      <c r="P42" s="316"/>
      <c r="Q42" s="316"/>
      <c r="R42" s="317"/>
      <c r="S42" s="322" t="str">
        <f>TRIM(AW24)</f>
        <v>荒川サービス</v>
      </c>
      <c r="T42" s="323"/>
      <c r="U42" s="323"/>
      <c r="V42" s="323"/>
      <c r="W42" s="323"/>
      <c r="X42" s="323"/>
      <c r="Y42" s="323"/>
      <c r="Z42" s="323"/>
      <c r="AA42" s="323"/>
      <c r="AB42" s="323"/>
      <c r="AC42" s="323"/>
      <c r="AD42" s="324"/>
      <c r="AE42" s="340" t="s">
        <v>71</v>
      </c>
      <c r="AF42" s="341"/>
      <c r="AG42" s="341"/>
      <c r="AH42" s="341"/>
      <c r="AI42" s="341"/>
      <c r="AJ42" s="341"/>
      <c r="AK42" s="341"/>
      <c r="AL42" s="341"/>
      <c r="AM42" s="341"/>
      <c r="AN42" s="341"/>
      <c r="AO42" s="341"/>
      <c r="AP42" s="342"/>
      <c r="AQ42" s="340" t="s">
        <v>72</v>
      </c>
      <c r="AR42" s="341"/>
      <c r="AS42" s="341"/>
      <c r="AT42" s="341"/>
      <c r="AU42" s="341"/>
      <c r="AV42" s="341"/>
      <c r="AW42" s="341"/>
      <c r="AX42" s="341"/>
      <c r="AY42" s="341"/>
      <c r="AZ42" s="341"/>
      <c r="BA42" s="341"/>
      <c r="BB42" s="342"/>
      <c r="BC42" s="340"/>
      <c r="BD42" s="341"/>
      <c r="BE42" s="341"/>
      <c r="BF42" s="341"/>
      <c r="BG42" s="341"/>
      <c r="BH42" s="341"/>
      <c r="BI42" s="341"/>
      <c r="BJ42" s="341"/>
      <c r="BK42" s="341"/>
      <c r="BL42" s="341"/>
      <c r="BM42" s="341"/>
      <c r="BN42" s="342"/>
      <c r="BO42" s="340"/>
      <c r="BP42" s="341"/>
      <c r="BQ42" s="341"/>
      <c r="BR42" s="341"/>
      <c r="BS42" s="341"/>
      <c r="BT42" s="341"/>
      <c r="BU42" s="341"/>
      <c r="BV42" s="341"/>
      <c r="BW42" s="341"/>
      <c r="BX42" s="341"/>
      <c r="BY42" s="341"/>
      <c r="BZ42" s="342"/>
      <c r="CC42" s="93"/>
    </row>
    <row r="43" spans="2:81" ht="18.75" customHeight="1">
      <c r="B43" s="92"/>
      <c r="D43" s="402"/>
      <c r="E43" s="403"/>
      <c r="F43" s="318"/>
      <c r="G43" s="318"/>
      <c r="H43" s="318"/>
      <c r="I43" s="318"/>
      <c r="J43" s="318"/>
      <c r="K43" s="318"/>
      <c r="L43" s="318"/>
      <c r="M43" s="318"/>
      <c r="N43" s="318"/>
      <c r="O43" s="318"/>
      <c r="P43" s="318"/>
      <c r="Q43" s="318"/>
      <c r="R43" s="319"/>
      <c r="S43" s="325"/>
      <c r="T43" s="326"/>
      <c r="U43" s="326"/>
      <c r="V43" s="326"/>
      <c r="W43" s="326"/>
      <c r="X43" s="326"/>
      <c r="Y43" s="326"/>
      <c r="Z43" s="326"/>
      <c r="AA43" s="326"/>
      <c r="AB43" s="326"/>
      <c r="AC43" s="326"/>
      <c r="AD43" s="327"/>
      <c r="AE43" s="343"/>
      <c r="AF43" s="344"/>
      <c r="AG43" s="344"/>
      <c r="AH43" s="344"/>
      <c r="AI43" s="344"/>
      <c r="AJ43" s="344"/>
      <c r="AK43" s="344"/>
      <c r="AL43" s="344"/>
      <c r="AM43" s="344"/>
      <c r="AN43" s="344"/>
      <c r="AO43" s="344"/>
      <c r="AP43" s="345"/>
      <c r="AQ43" s="343"/>
      <c r="AR43" s="344"/>
      <c r="AS43" s="344"/>
      <c r="AT43" s="344"/>
      <c r="AU43" s="344"/>
      <c r="AV43" s="344"/>
      <c r="AW43" s="344"/>
      <c r="AX43" s="344"/>
      <c r="AY43" s="344"/>
      <c r="AZ43" s="344"/>
      <c r="BA43" s="344"/>
      <c r="BB43" s="345"/>
      <c r="BC43" s="343"/>
      <c r="BD43" s="344"/>
      <c r="BE43" s="344"/>
      <c r="BF43" s="344"/>
      <c r="BG43" s="344"/>
      <c r="BH43" s="344"/>
      <c r="BI43" s="344"/>
      <c r="BJ43" s="344"/>
      <c r="BK43" s="344"/>
      <c r="BL43" s="344"/>
      <c r="BM43" s="344"/>
      <c r="BN43" s="345"/>
      <c r="BO43" s="343"/>
      <c r="BP43" s="344"/>
      <c r="BQ43" s="344"/>
      <c r="BR43" s="344"/>
      <c r="BS43" s="344"/>
      <c r="BT43" s="344"/>
      <c r="BU43" s="344"/>
      <c r="BV43" s="344"/>
      <c r="BW43" s="344"/>
      <c r="BX43" s="344"/>
      <c r="BY43" s="344"/>
      <c r="BZ43" s="345"/>
      <c r="CC43" s="93"/>
    </row>
    <row r="44" spans="2:81" ht="18.75" customHeight="1">
      <c r="B44" s="92"/>
      <c r="D44" s="402"/>
      <c r="E44" s="403"/>
      <c r="F44" s="320"/>
      <c r="G44" s="320"/>
      <c r="H44" s="320"/>
      <c r="I44" s="320"/>
      <c r="J44" s="320"/>
      <c r="K44" s="320"/>
      <c r="L44" s="320"/>
      <c r="M44" s="320"/>
      <c r="N44" s="320"/>
      <c r="O44" s="320"/>
      <c r="P44" s="320"/>
      <c r="Q44" s="320"/>
      <c r="R44" s="321"/>
      <c r="S44" s="328"/>
      <c r="T44" s="329"/>
      <c r="U44" s="329"/>
      <c r="V44" s="329"/>
      <c r="W44" s="329"/>
      <c r="X44" s="329"/>
      <c r="Y44" s="329"/>
      <c r="Z44" s="329"/>
      <c r="AA44" s="329"/>
      <c r="AB44" s="329"/>
      <c r="AC44" s="329"/>
      <c r="AD44" s="330"/>
      <c r="AE44" s="346"/>
      <c r="AF44" s="347"/>
      <c r="AG44" s="347"/>
      <c r="AH44" s="347"/>
      <c r="AI44" s="347"/>
      <c r="AJ44" s="347"/>
      <c r="AK44" s="347"/>
      <c r="AL44" s="347"/>
      <c r="AM44" s="347"/>
      <c r="AN44" s="347"/>
      <c r="AO44" s="347"/>
      <c r="AP44" s="348"/>
      <c r="AQ44" s="346"/>
      <c r="AR44" s="347"/>
      <c r="AS44" s="347"/>
      <c r="AT44" s="347"/>
      <c r="AU44" s="347"/>
      <c r="AV44" s="347"/>
      <c r="AW44" s="347"/>
      <c r="AX44" s="347"/>
      <c r="AY44" s="347"/>
      <c r="AZ44" s="347"/>
      <c r="BA44" s="347"/>
      <c r="BB44" s="348"/>
      <c r="BC44" s="346"/>
      <c r="BD44" s="347"/>
      <c r="BE44" s="347"/>
      <c r="BF44" s="347"/>
      <c r="BG44" s="347"/>
      <c r="BH44" s="347"/>
      <c r="BI44" s="347"/>
      <c r="BJ44" s="347"/>
      <c r="BK44" s="347"/>
      <c r="BL44" s="347"/>
      <c r="BM44" s="347"/>
      <c r="BN44" s="348"/>
      <c r="BO44" s="346"/>
      <c r="BP44" s="347"/>
      <c r="BQ44" s="347"/>
      <c r="BR44" s="347"/>
      <c r="BS44" s="347"/>
      <c r="BT44" s="347"/>
      <c r="BU44" s="347"/>
      <c r="BV44" s="347"/>
      <c r="BW44" s="347"/>
      <c r="BX44" s="347"/>
      <c r="BY44" s="347"/>
      <c r="BZ44" s="348"/>
      <c r="CC44" s="93"/>
    </row>
    <row r="45" spans="2:81" ht="19.5" customHeight="1">
      <c r="B45" s="92"/>
      <c r="D45" s="402"/>
      <c r="E45" s="403"/>
      <c r="F45" s="406" t="s">
        <v>15</v>
      </c>
      <c r="G45" s="407"/>
      <c r="H45" s="407"/>
      <c r="I45" s="407"/>
      <c r="J45" s="407"/>
      <c r="K45" s="407"/>
      <c r="L45" s="407"/>
      <c r="M45" s="407"/>
      <c r="N45" s="407"/>
      <c r="O45" s="407"/>
      <c r="P45" s="407"/>
      <c r="Q45" s="407"/>
      <c r="R45" s="408"/>
      <c r="S45" s="337">
        <v>50000</v>
      </c>
      <c r="T45" s="338"/>
      <c r="U45" s="338"/>
      <c r="V45" s="338"/>
      <c r="W45" s="338"/>
      <c r="X45" s="338"/>
      <c r="Y45" s="338"/>
      <c r="Z45" s="338"/>
      <c r="AA45" s="338"/>
      <c r="AB45" s="338"/>
      <c r="AC45" s="338"/>
      <c r="AD45" s="339"/>
      <c r="AE45" s="337">
        <v>20000</v>
      </c>
      <c r="AF45" s="338"/>
      <c r="AG45" s="338"/>
      <c r="AH45" s="338"/>
      <c r="AI45" s="338"/>
      <c r="AJ45" s="338"/>
      <c r="AK45" s="338"/>
      <c r="AL45" s="338"/>
      <c r="AM45" s="338"/>
      <c r="AN45" s="338"/>
      <c r="AO45" s="338"/>
      <c r="AP45" s="339"/>
      <c r="AQ45" s="337">
        <v>10000</v>
      </c>
      <c r="AR45" s="338"/>
      <c r="AS45" s="338"/>
      <c r="AT45" s="338"/>
      <c r="AU45" s="338"/>
      <c r="AV45" s="338"/>
      <c r="AW45" s="338"/>
      <c r="AX45" s="338"/>
      <c r="AY45" s="338"/>
      <c r="AZ45" s="338"/>
      <c r="BA45" s="338"/>
      <c r="BB45" s="339"/>
      <c r="BC45" s="337"/>
      <c r="BD45" s="338"/>
      <c r="BE45" s="338"/>
      <c r="BF45" s="338"/>
      <c r="BG45" s="338"/>
      <c r="BH45" s="338"/>
      <c r="BI45" s="338"/>
      <c r="BJ45" s="338"/>
      <c r="BK45" s="338"/>
      <c r="BL45" s="338"/>
      <c r="BM45" s="338"/>
      <c r="BN45" s="339"/>
      <c r="BO45" s="337"/>
      <c r="BP45" s="338"/>
      <c r="BQ45" s="338"/>
      <c r="BR45" s="338"/>
      <c r="BS45" s="338"/>
      <c r="BT45" s="338"/>
      <c r="BU45" s="338"/>
      <c r="BV45" s="338"/>
      <c r="BW45" s="338"/>
      <c r="BX45" s="338"/>
      <c r="BY45" s="338"/>
      <c r="BZ45" s="339"/>
      <c r="CC45" s="93"/>
    </row>
    <row r="46" spans="2:81" ht="19.5" customHeight="1" thickBot="1">
      <c r="B46" s="92"/>
      <c r="D46" s="402"/>
      <c r="E46" s="403"/>
      <c r="F46" s="406" t="s">
        <v>60</v>
      </c>
      <c r="G46" s="407"/>
      <c r="H46" s="407"/>
      <c r="I46" s="407"/>
      <c r="J46" s="407"/>
      <c r="K46" s="407"/>
      <c r="L46" s="407"/>
      <c r="M46" s="407"/>
      <c r="N46" s="407"/>
      <c r="O46" s="407"/>
      <c r="P46" s="407"/>
      <c r="Q46" s="407"/>
      <c r="R46" s="408"/>
      <c r="S46" s="313">
        <f>MIN($U$31,ROUNDDOWN(S45*0.1,0))</f>
        <v>4600</v>
      </c>
      <c r="T46" s="314"/>
      <c r="U46" s="314"/>
      <c r="V46" s="314"/>
      <c r="W46" s="314"/>
      <c r="X46" s="314"/>
      <c r="Y46" s="314"/>
      <c r="Z46" s="314"/>
      <c r="AA46" s="314"/>
      <c r="AB46" s="314"/>
      <c r="AC46" s="314"/>
      <c r="AD46" s="315"/>
      <c r="AE46" s="313">
        <f>MIN($U$31,ROUNDDOWN(AE45*0.1,0))</f>
        <v>2000</v>
      </c>
      <c r="AF46" s="314"/>
      <c r="AG46" s="314"/>
      <c r="AH46" s="314"/>
      <c r="AI46" s="314"/>
      <c r="AJ46" s="314"/>
      <c r="AK46" s="314"/>
      <c r="AL46" s="314"/>
      <c r="AM46" s="314"/>
      <c r="AN46" s="314"/>
      <c r="AO46" s="314"/>
      <c r="AP46" s="315"/>
      <c r="AQ46" s="313">
        <f>MIN($U$31,ROUNDDOWN(AQ45*0.1,0))</f>
        <v>1000</v>
      </c>
      <c r="AR46" s="314"/>
      <c r="AS46" s="314"/>
      <c r="AT46" s="314"/>
      <c r="AU46" s="314"/>
      <c r="AV46" s="314"/>
      <c r="AW46" s="314"/>
      <c r="AX46" s="314"/>
      <c r="AY46" s="314"/>
      <c r="AZ46" s="314"/>
      <c r="BA46" s="314"/>
      <c r="BB46" s="315"/>
      <c r="BC46" s="313">
        <f>MIN($U$31,ROUNDDOWN(BC45*0.1,0))</f>
        <v>0</v>
      </c>
      <c r="BD46" s="314"/>
      <c r="BE46" s="314"/>
      <c r="BF46" s="314"/>
      <c r="BG46" s="314"/>
      <c r="BH46" s="314"/>
      <c r="BI46" s="314"/>
      <c r="BJ46" s="314"/>
      <c r="BK46" s="314"/>
      <c r="BL46" s="314"/>
      <c r="BM46" s="314"/>
      <c r="BN46" s="315"/>
      <c r="BO46" s="313">
        <f>MIN($U$31,ROUNDDOWN(BO45*0.1,0))</f>
        <v>0</v>
      </c>
      <c r="BP46" s="314"/>
      <c r="BQ46" s="314"/>
      <c r="BR46" s="314"/>
      <c r="BS46" s="314"/>
      <c r="BT46" s="314"/>
      <c r="BU46" s="314"/>
      <c r="BV46" s="314"/>
      <c r="BW46" s="314"/>
      <c r="BX46" s="314"/>
      <c r="BY46" s="314"/>
      <c r="BZ46" s="315"/>
      <c r="CC46" s="93"/>
    </row>
    <row r="47" spans="2:81" ht="19.5" customHeight="1" thickBot="1">
      <c r="B47" s="92"/>
      <c r="D47" s="404"/>
      <c r="E47" s="405"/>
      <c r="F47" s="416" t="s">
        <v>61</v>
      </c>
      <c r="G47" s="417"/>
      <c r="H47" s="417"/>
      <c r="I47" s="417"/>
      <c r="J47" s="417"/>
      <c r="K47" s="417"/>
      <c r="L47" s="417"/>
      <c r="M47" s="417"/>
      <c r="N47" s="417"/>
      <c r="O47" s="417"/>
      <c r="P47" s="417"/>
      <c r="Q47" s="417"/>
      <c r="R47" s="418"/>
      <c r="S47" s="310">
        <f>MIN(U30,S46)</f>
        <v>4600</v>
      </c>
      <c r="T47" s="311"/>
      <c r="U47" s="311"/>
      <c r="V47" s="311"/>
      <c r="W47" s="311"/>
      <c r="X47" s="311"/>
      <c r="Y47" s="311"/>
      <c r="Z47" s="311"/>
      <c r="AA47" s="311"/>
      <c r="AB47" s="311"/>
      <c r="AC47" s="311"/>
      <c r="AD47" s="312"/>
      <c r="AE47" s="310">
        <f>MIN($U$31-$S$47,AE46)</f>
        <v>0</v>
      </c>
      <c r="AF47" s="311"/>
      <c r="AG47" s="311"/>
      <c r="AH47" s="311"/>
      <c r="AI47" s="311"/>
      <c r="AJ47" s="311"/>
      <c r="AK47" s="311"/>
      <c r="AL47" s="311"/>
      <c r="AM47" s="311"/>
      <c r="AN47" s="311"/>
      <c r="AO47" s="311"/>
      <c r="AP47" s="312"/>
      <c r="AQ47" s="310">
        <f>MIN($U$31-$S$47-$AE$47,AQ46)</f>
        <v>0</v>
      </c>
      <c r="AR47" s="311"/>
      <c r="AS47" s="311"/>
      <c r="AT47" s="311"/>
      <c r="AU47" s="311"/>
      <c r="AV47" s="311"/>
      <c r="AW47" s="311"/>
      <c r="AX47" s="311"/>
      <c r="AY47" s="311"/>
      <c r="AZ47" s="311"/>
      <c r="BA47" s="311"/>
      <c r="BB47" s="312"/>
      <c r="BC47" s="310">
        <f>MIN($U$31-$S$47-$AE$47-$AQ$47,BC46)</f>
        <v>0</v>
      </c>
      <c r="BD47" s="311"/>
      <c r="BE47" s="311"/>
      <c r="BF47" s="311"/>
      <c r="BG47" s="311"/>
      <c r="BH47" s="311"/>
      <c r="BI47" s="311"/>
      <c r="BJ47" s="311"/>
      <c r="BK47" s="311"/>
      <c r="BL47" s="311"/>
      <c r="BM47" s="311"/>
      <c r="BN47" s="312"/>
      <c r="BO47" s="310">
        <f>MIN($U$31-$S$47-$AE$47-$AQ$47-$BC$47,BO46)</f>
        <v>0</v>
      </c>
      <c r="BP47" s="311"/>
      <c r="BQ47" s="311"/>
      <c r="BR47" s="311"/>
      <c r="BS47" s="311"/>
      <c r="BT47" s="311"/>
      <c r="BU47" s="311"/>
      <c r="BV47" s="311"/>
      <c r="BW47" s="311"/>
      <c r="BX47" s="311"/>
      <c r="BY47" s="311"/>
      <c r="BZ47" s="312"/>
      <c r="CC47" s="93"/>
    </row>
    <row r="48" spans="2:81" ht="9" customHeight="1" thickBot="1">
      <c r="B48" s="92"/>
      <c r="D48" s="121"/>
      <c r="E48" s="121"/>
      <c r="F48" s="120"/>
      <c r="G48" s="120"/>
      <c r="H48" s="120"/>
      <c r="I48" s="120"/>
      <c r="J48" s="120"/>
      <c r="K48" s="120"/>
      <c r="L48" s="120"/>
      <c r="M48" s="120"/>
      <c r="N48" s="120"/>
      <c r="O48" s="120"/>
      <c r="P48" s="120"/>
      <c r="Q48" s="120"/>
      <c r="R48" s="120"/>
      <c r="S48" s="122"/>
      <c r="T48" s="122"/>
      <c r="U48" s="122"/>
      <c r="V48" s="122"/>
      <c r="W48" s="122"/>
      <c r="X48" s="122"/>
      <c r="Y48" s="122"/>
      <c r="Z48" s="122"/>
      <c r="AA48" s="122"/>
      <c r="AB48" s="122"/>
      <c r="AC48" s="122"/>
      <c r="AD48" s="122"/>
      <c r="AE48" s="103"/>
      <c r="AF48" s="103"/>
      <c r="AG48" s="103"/>
      <c r="AH48" s="103"/>
      <c r="AI48" s="103"/>
      <c r="AJ48" s="103"/>
      <c r="AK48" s="103"/>
      <c r="AL48" s="103"/>
      <c r="AM48" s="103"/>
      <c r="AN48" s="103"/>
      <c r="AO48" s="103"/>
      <c r="AP48" s="103"/>
      <c r="AQ48" s="122"/>
      <c r="AR48" s="122"/>
      <c r="AS48" s="122"/>
      <c r="AT48" s="122"/>
      <c r="AU48" s="122"/>
      <c r="AV48" s="122"/>
      <c r="AW48" s="122"/>
      <c r="AX48" s="122"/>
      <c r="AY48" s="122"/>
      <c r="AZ48" s="122"/>
      <c r="BA48" s="122"/>
      <c r="BB48" s="122"/>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C48" s="93"/>
    </row>
    <row r="49" spans="2:81" ht="18.75" customHeight="1" thickBot="1">
      <c r="B49" s="92"/>
      <c r="D49" s="400" t="s">
        <v>56</v>
      </c>
      <c r="E49" s="401"/>
      <c r="F49" s="331" t="s">
        <v>57</v>
      </c>
      <c r="G49" s="332"/>
      <c r="H49" s="332"/>
      <c r="I49" s="332"/>
      <c r="J49" s="332"/>
      <c r="K49" s="332"/>
      <c r="L49" s="332"/>
      <c r="M49" s="332"/>
      <c r="N49" s="332"/>
      <c r="O49" s="332"/>
      <c r="P49" s="332"/>
      <c r="Q49" s="332"/>
      <c r="R49" s="332"/>
      <c r="S49" s="296">
        <v>6</v>
      </c>
      <c r="T49" s="297"/>
      <c r="U49" s="297"/>
      <c r="V49" s="297"/>
      <c r="W49" s="297"/>
      <c r="X49" s="297"/>
      <c r="Y49" s="297"/>
      <c r="Z49" s="297"/>
      <c r="AA49" s="297"/>
      <c r="AB49" s="297"/>
      <c r="AC49" s="297"/>
      <c r="AD49" s="298"/>
      <c r="AE49" s="296">
        <v>7</v>
      </c>
      <c r="AF49" s="297"/>
      <c r="AG49" s="297"/>
      <c r="AH49" s="297"/>
      <c r="AI49" s="297"/>
      <c r="AJ49" s="297"/>
      <c r="AK49" s="297"/>
      <c r="AL49" s="297"/>
      <c r="AM49" s="297"/>
      <c r="AN49" s="297"/>
      <c r="AO49" s="297"/>
      <c r="AP49" s="298"/>
      <c r="AQ49" s="296">
        <v>8</v>
      </c>
      <c r="AR49" s="297"/>
      <c r="AS49" s="297"/>
      <c r="AT49" s="297"/>
      <c r="AU49" s="297"/>
      <c r="AV49" s="297"/>
      <c r="AW49" s="297"/>
      <c r="AX49" s="297"/>
      <c r="AY49" s="297"/>
      <c r="AZ49" s="297"/>
      <c r="BA49" s="297"/>
      <c r="BB49" s="298"/>
      <c r="BC49" s="296">
        <v>9</v>
      </c>
      <c r="BD49" s="297"/>
      <c r="BE49" s="297"/>
      <c r="BF49" s="297"/>
      <c r="BG49" s="297"/>
      <c r="BH49" s="297"/>
      <c r="BI49" s="297"/>
      <c r="BJ49" s="297"/>
      <c r="BK49" s="297"/>
      <c r="BL49" s="297"/>
      <c r="BM49" s="297"/>
      <c r="BN49" s="298"/>
      <c r="BO49" s="426" t="s">
        <v>62</v>
      </c>
      <c r="BP49" s="427"/>
      <c r="BQ49" s="427"/>
      <c r="BR49" s="427"/>
      <c r="BS49" s="427"/>
      <c r="BT49" s="427"/>
      <c r="BU49" s="427"/>
      <c r="BV49" s="427"/>
      <c r="BW49" s="427"/>
      <c r="BX49" s="427"/>
      <c r="BY49" s="427"/>
      <c r="BZ49" s="428"/>
      <c r="CC49" s="93"/>
    </row>
    <row r="50" spans="2:81" ht="18.75" customHeight="1">
      <c r="B50" s="92"/>
      <c r="D50" s="402"/>
      <c r="E50" s="403"/>
      <c r="F50" s="334" t="s">
        <v>58</v>
      </c>
      <c r="G50" s="335"/>
      <c r="H50" s="335"/>
      <c r="I50" s="335"/>
      <c r="J50" s="335"/>
      <c r="K50" s="335"/>
      <c r="L50" s="335"/>
      <c r="M50" s="335"/>
      <c r="N50" s="335"/>
      <c r="O50" s="335"/>
      <c r="P50" s="335"/>
      <c r="Q50" s="335"/>
      <c r="R50" s="419"/>
      <c r="S50" s="303"/>
      <c r="T50" s="304"/>
      <c r="U50" s="304"/>
      <c r="V50" s="304"/>
      <c r="W50" s="304"/>
      <c r="X50" s="304"/>
      <c r="Y50" s="304"/>
      <c r="Z50" s="304"/>
      <c r="AA50" s="304"/>
      <c r="AB50" s="304"/>
      <c r="AC50" s="304"/>
      <c r="AD50" s="305"/>
      <c r="AE50" s="303"/>
      <c r="AF50" s="304"/>
      <c r="AG50" s="304"/>
      <c r="AH50" s="304"/>
      <c r="AI50" s="304"/>
      <c r="AJ50" s="304"/>
      <c r="AK50" s="304"/>
      <c r="AL50" s="304"/>
      <c r="AM50" s="304"/>
      <c r="AN50" s="304"/>
      <c r="AO50" s="304"/>
      <c r="AP50" s="305"/>
      <c r="AQ50" s="303"/>
      <c r="AR50" s="304"/>
      <c r="AS50" s="304"/>
      <c r="AT50" s="304"/>
      <c r="AU50" s="304"/>
      <c r="AV50" s="304"/>
      <c r="AW50" s="304"/>
      <c r="AX50" s="304"/>
      <c r="AY50" s="304"/>
      <c r="AZ50" s="304"/>
      <c r="BA50" s="304"/>
      <c r="BB50" s="305"/>
      <c r="BC50" s="303"/>
      <c r="BD50" s="304"/>
      <c r="BE50" s="304"/>
      <c r="BF50" s="304"/>
      <c r="BG50" s="304"/>
      <c r="BH50" s="304"/>
      <c r="BI50" s="304"/>
      <c r="BJ50" s="304"/>
      <c r="BK50" s="304"/>
      <c r="BL50" s="304"/>
      <c r="BM50" s="304"/>
      <c r="BN50" s="305"/>
      <c r="BO50" s="429"/>
      <c r="BP50" s="430"/>
      <c r="BQ50" s="430"/>
      <c r="BR50" s="430"/>
      <c r="BS50" s="430"/>
      <c r="BT50" s="430"/>
      <c r="BU50" s="430"/>
      <c r="BV50" s="430"/>
      <c r="BW50" s="430"/>
      <c r="BX50" s="430"/>
      <c r="BY50" s="430"/>
      <c r="BZ50" s="431"/>
      <c r="CC50" s="93"/>
    </row>
    <row r="51" spans="2:81" ht="18.75" customHeight="1">
      <c r="B51" s="92"/>
      <c r="D51" s="402"/>
      <c r="E51" s="403"/>
      <c r="F51" s="316" t="s">
        <v>59</v>
      </c>
      <c r="G51" s="316"/>
      <c r="H51" s="316"/>
      <c r="I51" s="316"/>
      <c r="J51" s="316"/>
      <c r="K51" s="316"/>
      <c r="L51" s="316"/>
      <c r="M51" s="316"/>
      <c r="N51" s="316"/>
      <c r="O51" s="316"/>
      <c r="P51" s="316"/>
      <c r="Q51" s="316"/>
      <c r="R51" s="316"/>
      <c r="S51" s="340"/>
      <c r="T51" s="341"/>
      <c r="U51" s="341"/>
      <c r="V51" s="341"/>
      <c r="W51" s="341"/>
      <c r="X51" s="341"/>
      <c r="Y51" s="341"/>
      <c r="Z51" s="341"/>
      <c r="AA51" s="341"/>
      <c r="AB51" s="341"/>
      <c r="AC51" s="341"/>
      <c r="AD51" s="342"/>
      <c r="AE51" s="340"/>
      <c r="AF51" s="341"/>
      <c r="AG51" s="341"/>
      <c r="AH51" s="341"/>
      <c r="AI51" s="341"/>
      <c r="AJ51" s="341"/>
      <c r="AK51" s="341"/>
      <c r="AL51" s="341"/>
      <c r="AM51" s="341"/>
      <c r="AN51" s="341"/>
      <c r="AO51" s="341"/>
      <c r="AP51" s="342"/>
      <c r="AQ51" s="340"/>
      <c r="AR51" s="341"/>
      <c r="AS51" s="341"/>
      <c r="AT51" s="341"/>
      <c r="AU51" s="341"/>
      <c r="AV51" s="341"/>
      <c r="AW51" s="341"/>
      <c r="AX51" s="341"/>
      <c r="AY51" s="341"/>
      <c r="AZ51" s="341"/>
      <c r="BA51" s="341"/>
      <c r="BB51" s="342"/>
      <c r="BC51" s="340"/>
      <c r="BD51" s="341"/>
      <c r="BE51" s="341"/>
      <c r="BF51" s="341"/>
      <c r="BG51" s="341"/>
      <c r="BH51" s="341"/>
      <c r="BI51" s="341"/>
      <c r="BJ51" s="341"/>
      <c r="BK51" s="341"/>
      <c r="BL51" s="341"/>
      <c r="BM51" s="341"/>
      <c r="BN51" s="342"/>
      <c r="BO51" s="429"/>
      <c r="BP51" s="430"/>
      <c r="BQ51" s="430"/>
      <c r="BR51" s="430"/>
      <c r="BS51" s="430"/>
      <c r="BT51" s="430"/>
      <c r="BU51" s="430"/>
      <c r="BV51" s="430"/>
      <c r="BW51" s="430"/>
      <c r="BX51" s="430"/>
      <c r="BY51" s="430"/>
      <c r="BZ51" s="431"/>
      <c r="CC51" s="93"/>
    </row>
    <row r="52" spans="2:81" ht="18.75" customHeight="1">
      <c r="B52" s="92"/>
      <c r="D52" s="402"/>
      <c r="E52" s="403"/>
      <c r="F52" s="318"/>
      <c r="G52" s="318"/>
      <c r="H52" s="318"/>
      <c r="I52" s="318"/>
      <c r="J52" s="318"/>
      <c r="K52" s="318"/>
      <c r="L52" s="318"/>
      <c r="M52" s="318"/>
      <c r="N52" s="318"/>
      <c r="O52" s="318"/>
      <c r="P52" s="318"/>
      <c r="Q52" s="318"/>
      <c r="R52" s="318"/>
      <c r="S52" s="343"/>
      <c r="T52" s="344"/>
      <c r="U52" s="344"/>
      <c r="V52" s="344"/>
      <c r="W52" s="344"/>
      <c r="X52" s="344"/>
      <c r="Y52" s="344"/>
      <c r="Z52" s="344"/>
      <c r="AA52" s="344"/>
      <c r="AB52" s="344"/>
      <c r="AC52" s="344"/>
      <c r="AD52" s="345"/>
      <c r="AE52" s="343"/>
      <c r="AF52" s="344"/>
      <c r="AG52" s="344"/>
      <c r="AH52" s="344"/>
      <c r="AI52" s="344"/>
      <c r="AJ52" s="344"/>
      <c r="AK52" s="344"/>
      <c r="AL52" s="344"/>
      <c r="AM52" s="344"/>
      <c r="AN52" s="344"/>
      <c r="AO52" s="344"/>
      <c r="AP52" s="345"/>
      <c r="AQ52" s="343"/>
      <c r="AR52" s="344"/>
      <c r="AS52" s="344"/>
      <c r="AT52" s="344"/>
      <c r="AU52" s="344"/>
      <c r="AV52" s="344"/>
      <c r="AW52" s="344"/>
      <c r="AX52" s="344"/>
      <c r="AY52" s="344"/>
      <c r="AZ52" s="344"/>
      <c r="BA52" s="344"/>
      <c r="BB52" s="345"/>
      <c r="BC52" s="343"/>
      <c r="BD52" s="344"/>
      <c r="BE52" s="344"/>
      <c r="BF52" s="344"/>
      <c r="BG52" s="344"/>
      <c r="BH52" s="344"/>
      <c r="BI52" s="344"/>
      <c r="BJ52" s="344"/>
      <c r="BK52" s="344"/>
      <c r="BL52" s="344"/>
      <c r="BM52" s="344"/>
      <c r="BN52" s="345"/>
      <c r="BO52" s="429"/>
      <c r="BP52" s="430"/>
      <c r="BQ52" s="430"/>
      <c r="BR52" s="430"/>
      <c r="BS52" s="430"/>
      <c r="BT52" s="430"/>
      <c r="BU52" s="430"/>
      <c r="BV52" s="430"/>
      <c r="BW52" s="430"/>
      <c r="BX52" s="430"/>
      <c r="BY52" s="430"/>
      <c r="BZ52" s="431"/>
      <c r="CC52" s="93"/>
    </row>
    <row r="53" spans="2:81" ht="18.75" customHeight="1" thickBot="1">
      <c r="B53" s="92"/>
      <c r="D53" s="402"/>
      <c r="E53" s="403"/>
      <c r="F53" s="320"/>
      <c r="G53" s="320"/>
      <c r="H53" s="320"/>
      <c r="I53" s="320"/>
      <c r="J53" s="320"/>
      <c r="K53" s="320"/>
      <c r="L53" s="320"/>
      <c r="M53" s="320"/>
      <c r="N53" s="320"/>
      <c r="O53" s="320"/>
      <c r="P53" s="320"/>
      <c r="Q53" s="320"/>
      <c r="R53" s="320"/>
      <c r="S53" s="346"/>
      <c r="T53" s="347"/>
      <c r="U53" s="347"/>
      <c r="V53" s="347"/>
      <c r="W53" s="347"/>
      <c r="X53" s="347"/>
      <c r="Y53" s="347"/>
      <c r="Z53" s="347"/>
      <c r="AA53" s="347"/>
      <c r="AB53" s="347"/>
      <c r="AC53" s="347"/>
      <c r="AD53" s="348"/>
      <c r="AE53" s="346"/>
      <c r="AF53" s="347"/>
      <c r="AG53" s="347"/>
      <c r="AH53" s="347"/>
      <c r="AI53" s="347"/>
      <c r="AJ53" s="347"/>
      <c r="AK53" s="347"/>
      <c r="AL53" s="347"/>
      <c r="AM53" s="347"/>
      <c r="AN53" s="347"/>
      <c r="AO53" s="347"/>
      <c r="AP53" s="348"/>
      <c r="AQ53" s="346"/>
      <c r="AR53" s="347"/>
      <c r="AS53" s="347"/>
      <c r="AT53" s="347"/>
      <c r="AU53" s="347"/>
      <c r="AV53" s="347"/>
      <c r="AW53" s="347"/>
      <c r="AX53" s="347"/>
      <c r="AY53" s="347"/>
      <c r="AZ53" s="347"/>
      <c r="BA53" s="347"/>
      <c r="BB53" s="348"/>
      <c r="BC53" s="346"/>
      <c r="BD53" s="347"/>
      <c r="BE53" s="347"/>
      <c r="BF53" s="347"/>
      <c r="BG53" s="347"/>
      <c r="BH53" s="347"/>
      <c r="BI53" s="347"/>
      <c r="BJ53" s="347"/>
      <c r="BK53" s="347"/>
      <c r="BL53" s="347"/>
      <c r="BM53" s="347"/>
      <c r="BN53" s="348"/>
      <c r="BO53" s="432"/>
      <c r="BP53" s="433"/>
      <c r="BQ53" s="433"/>
      <c r="BR53" s="433"/>
      <c r="BS53" s="433"/>
      <c r="BT53" s="433"/>
      <c r="BU53" s="433"/>
      <c r="BV53" s="433"/>
      <c r="BW53" s="433"/>
      <c r="BX53" s="433"/>
      <c r="BY53" s="433"/>
      <c r="BZ53" s="434"/>
      <c r="CC53" s="93"/>
    </row>
    <row r="54" spans="2:81" ht="19.5" customHeight="1">
      <c r="B54" s="92"/>
      <c r="D54" s="402"/>
      <c r="E54" s="403"/>
      <c r="F54" s="406" t="s">
        <v>15</v>
      </c>
      <c r="G54" s="407"/>
      <c r="H54" s="407"/>
      <c r="I54" s="407"/>
      <c r="J54" s="407"/>
      <c r="K54" s="407"/>
      <c r="L54" s="407"/>
      <c r="M54" s="407"/>
      <c r="N54" s="407"/>
      <c r="O54" s="407"/>
      <c r="P54" s="407"/>
      <c r="Q54" s="407"/>
      <c r="R54" s="408"/>
      <c r="S54" s="337"/>
      <c r="T54" s="338"/>
      <c r="U54" s="338"/>
      <c r="V54" s="338"/>
      <c r="W54" s="338"/>
      <c r="X54" s="338"/>
      <c r="Y54" s="338"/>
      <c r="Z54" s="338"/>
      <c r="AA54" s="338"/>
      <c r="AB54" s="338"/>
      <c r="AC54" s="338"/>
      <c r="AD54" s="339"/>
      <c r="AE54" s="337"/>
      <c r="AF54" s="338"/>
      <c r="AG54" s="338"/>
      <c r="AH54" s="338"/>
      <c r="AI54" s="338"/>
      <c r="AJ54" s="338"/>
      <c r="AK54" s="338"/>
      <c r="AL54" s="338"/>
      <c r="AM54" s="338"/>
      <c r="AN54" s="338"/>
      <c r="AO54" s="338"/>
      <c r="AP54" s="339"/>
      <c r="AQ54" s="337"/>
      <c r="AR54" s="338"/>
      <c r="AS54" s="338"/>
      <c r="AT54" s="338"/>
      <c r="AU54" s="338"/>
      <c r="AV54" s="338"/>
      <c r="AW54" s="338"/>
      <c r="AX54" s="338"/>
      <c r="AY54" s="338"/>
      <c r="AZ54" s="338"/>
      <c r="BA54" s="338"/>
      <c r="BB54" s="339"/>
      <c r="BC54" s="337"/>
      <c r="BD54" s="338"/>
      <c r="BE54" s="338"/>
      <c r="BF54" s="338"/>
      <c r="BG54" s="338"/>
      <c r="BH54" s="338"/>
      <c r="BI54" s="338"/>
      <c r="BJ54" s="338"/>
      <c r="BK54" s="338"/>
      <c r="BL54" s="338"/>
      <c r="BM54" s="338"/>
      <c r="BN54" s="339"/>
      <c r="BO54" s="349">
        <f>SUM(S45:BZ45,S54:BN54)</f>
        <v>80000</v>
      </c>
      <c r="BP54" s="350"/>
      <c r="BQ54" s="351"/>
      <c r="BR54" s="351"/>
      <c r="BS54" s="351"/>
      <c r="BT54" s="351"/>
      <c r="BU54" s="351"/>
      <c r="BV54" s="351"/>
      <c r="BW54" s="351"/>
      <c r="BX54" s="351"/>
      <c r="BY54" s="351"/>
      <c r="BZ54" s="352"/>
      <c r="CC54" s="93"/>
    </row>
    <row r="55" spans="2:81" ht="19.5" customHeight="1" thickBot="1">
      <c r="B55" s="92"/>
      <c r="D55" s="402"/>
      <c r="E55" s="403"/>
      <c r="F55" s="406" t="s">
        <v>60</v>
      </c>
      <c r="G55" s="407"/>
      <c r="H55" s="407"/>
      <c r="I55" s="407"/>
      <c r="J55" s="407"/>
      <c r="K55" s="407"/>
      <c r="L55" s="407"/>
      <c r="M55" s="407"/>
      <c r="N55" s="407"/>
      <c r="O55" s="407"/>
      <c r="P55" s="407"/>
      <c r="Q55" s="407"/>
      <c r="R55" s="408"/>
      <c r="S55" s="313">
        <f>MIN($U$31,ROUNDDOWN(S54*0.1,0))</f>
        <v>0</v>
      </c>
      <c r="T55" s="314"/>
      <c r="U55" s="314"/>
      <c r="V55" s="314"/>
      <c r="W55" s="314"/>
      <c r="X55" s="314"/>
      <c r="Y55" s="314"/>
      <c r="Z55" s="314"/>
      <c r="AA55" s="314"/>
      <c r="AB55" s="314"/>
      <c r="AC55" s="314"/>
      <c r="AD55" s="315"/>
      <c r="AE55" s="313">
        <f>MIN($U$31,ROUNDDOWN(AE54*0.1,0))</f>
        <v>0</v>
      </c>
      <c r="AF55" s="314"/>
      <c r="AG55" s="314"/>
      <c r="AH55" s="314"/>
      <c r="AI55" s="314"/>
      <c r="AJ55" s="314"/>
      <c r="AK55" s="314"/>
      <c r="AL55" s="314"/>
      <c r="AM55" s="314"/>
      <c r="AN55" s="314"/>
      <c r="AO55" s="314"/>
      <c r="AP55" s="315"/>
      <c r="AQ55" s="313">
        <f>MIN($U$31,ROUNDDOWN(AQ54*0.1,0))</f>
        <v>0</v>
      </c>
      <c r="AR55" s="314"/>
      <c r="AS55" s="314"/>
      <c r="AT55" s="314"/>
      <c r="AU55" s="314"/>
      <c r="AV55" s="314"/>
      <c r="AW55" s="314"/>
      <c r="AX55" s="314"/>
      <c r="AY55" s="314"/>
      <c r="AZ55" s="314"/>
      <c r="BA55" s="314"/>
      <c r="BB55" s="315"/>
      <c r="BC55" s="313">
        <f>MIN($U$31,ROUNDDOWN(BC54*0.1,0))</f>
        <v>0</v>
      </c>
      <c r="BD55" s="314"/>
      <c r="BE55" s="314"/>
      <c r="BF55" s="314"/>
      <c r="BG55" s="314"/>
      <c r="BH55" s="314"/>
      <c r="BI55" s="314"/>
      <c r="BJ55" s="314"/>
      <c r="BK55" s="314"/>
      <c r="BL55" s="314"/>
      <c r="BM55" s="314"/>
      <c r="BN55" s="315"/>
      <c r="BO55" s="306">
        <f>SUM(S46:BZ46,S55:BN55)</f>
        <v>7600</v>
      </c>
      <c r="BP55" s="307"/>
      <c r="BQ55" s="308"/>
      <c r="BR55" s="308"/>
      <c r="BS55" s="308"/>
      <c r="BT55" s="308"/>
      <c r="BU55" s="308"/>
      <c r="BV55" s="308"/>
      <c r="BW55" s="308"/>
      <c r="BX55" s="308"/>
      <c r="BY55" s="308"/>
      <c r="BZ55" s="309"/>
      <c r="CC55" s="93"/>
    </row>
    <row r="56" spans="2:81" ht="19.5" customHeight="1" thickBot="1">
      <c r="B56" s="92"/>
      <c r="D56" s="404"/>
      <c r="E56" s="405"/>
      <c r="F56" s="416" t="s">
        <v>61</v>
      </c>
      <c r="G56" s="417"/>
      <c r="H56" s="417"/>
      <c r="I56" s="417"/>
      <c r="J56" s="417"/>
      <c r="K56" s="417"/>
      <c r="L56" s="417"/>
      <c r="M56" s="417"/>
      <c r="N56" s="417"/>
      <c r="O56" s="417"/>
      <c r="P56" s="417"/>
      <c r="Q56" s="417"/>
      <c r="R56" s="418"/>
      <c r="S56" s="310">
        <f>MIN($U$31-$S$47-$AE$47-$AQ$47-$BC$47-$BO$47,S55)</f>
        <v>0</v>
      </c>
      <c r="T56" s="311"/>
      <c r="U56" s="311"/>
      <c r="V56" s="311"/>
      <c r="W56" s="311"/>
      <c r="X56" s="311"/>
      <c r="Y56" s="311"/>
      <c r="Z56" s="311"/>
      <c r="AA56" s="311"/>
      <c r="AB56" s="311"/>
      <c r="AC56" s="311"/>
      <c r="AD56" s="312"/>
      <c r="AE56" s="310">
        <f>MIN($U$31-$S$47-$AE$47-$AQ$47-$BC$47-$BO$47-$S$56,AE55)</f>
        <v>0</v>
      </c>
      <c r="AF56" s="311"/>
      <c r="AG56" s="311"/>
      <c r="AH56" s="311"/>
      <c r="AI56" s="311"/>
      <c r="AJ56" s="311"/>
      <c r="AK56" s="311"/>
      <c r="AL56" s="311"/>
      <c r="AM56" s="311"/>
      <c r="AN56" s="311"/>
      <c r="AO56" s="311"/>
      <c r="AP56" s="312"/>
      <c r="AQ56" s="310">
        <f>MIN($U$31-$S$47-$AE$47-$AQ$47-$BC$47-$BO$47-$S$56-$AE$56,AQ55)</f>
        <v>0</v>
      </c>
      <c r="AR56" s="311"/>
      <c r="AS56" s="311"/>
      <c r="AT56" s="311"/>
      <c r="AU56" s="311"/>
      <c r="AV56" s="311"/>
      <c r="AW56" s="311"/>
      <c r="AX56" s="311"/>
      <c r="AY56" s="311"/>
      <c r="AZ56" s="311"/>
      <c r="BA56" s="311"/>
      <c r="BB56" s="312"/>
      <c r="BC56" s="310">
        <f>MIN($U$31-$S$47-$AE$47-$AQ$47-$BC$47-$BO$47-$S$56-$AE$56-$AQ$56,BC55)</f>
        <v>0</v>
      </c>
      <c r="BD56" s="311"/>
      <c r="BE56" s="311"/>
      <c r="BF56" s="311"/>
      <c r="BG56" s="311"/>
      <c r="BH56" s="311"/>
      <c r="BI56" s="311"/>
      <c r="BJ56" s="311"/>
      <c r="BK56" s="311"/>
      <c r="BL56" s="311"/>
      <c r="BM56" s="311"/>
      <c r="BN56" s="312"/>
      <c r="BO56" s="306">
        <f>SUM(S47:BZ47,S56:BN56)</f>
        <v>4600</v>
      </c>
      <c r="BP56" s="307"/>
      <c r="BQ56" s="308"/>
      <c r="BR56" s="308"/>
      <c r="BS56" s="308"/>
      <c r="BT56" s="308"/>
      <c r="BU56" s="308"/>
      <c r="BV56" s="308"/>
      <c r="BW56" s="308"/>
      <c r="BX56" s="308"/>
      <c r="BY56" s="308"/>
      <c r="BZ56" s="309"/>
      <c r="CC56" s="93"/>
    </row>
    <row r="57" spans="2:81" ht="18.75" customHeight="1">
      <c r="B57" s="92"/>
      <c r="CC57" s="93"/>
    </row>
    <row r="58" spans="2:81" ht="18.75" customHeight="1">
      <c r="B58" s="92"/>
      <c r="CC58" s="93"/>
    </row>
    <row r="59" spans="2:81" ht="18.75" customHeight="1">
      <c r="B59" s="92"/>
      <c r="CC59" s="93"/>
    </row>
    <row r="60" spans="2:81" ht="18.75" customHeight="1">
      <c r="B60" s="92"/>
      <c r="CC60" s="93"/>
    </row>
    <row r="61" spans="2:81" ht="18.75" customHeight="1">
      <c r="B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5"/>
    </row>
  </sheetData>
  <sheetProtection sheet="1"/>
  <mergeCells count="97">
    <mergeCell ref="BC40:BN40"/>
    <mergeCell ref="BC51:BN53"/>
    <mergeCell ref="BC50:BN50"/>
    <mergeCell ref="AW24:BZ29"/>
    <mergeCell ref="AQ50:BB50"/>
    <mergeCell ref="BO46:BZ46"/>
    <mergeCell ref="AQ47:BB47"/>
    <mergeCell ref="BH21:BM21"/>
    <mergeCell ref="BQ21:BV21"/>
    <mergeCell ref="BC21:BG21"/>
    <mergeCell ref="BW21:BZ21"/>
    <mergeCell ref="BN21:BP21"/>
    <mergeCell ref="AW23:BZ23"/>
    <mergeCell ref="S54:AD54"/>
    <mergeCell ref="F56:R56"/>
    <mergeCell ref="F45:R45"/>
    <mergeCell ref="F51:R53"/>
    <mergeCell ref="F54:R54"/>
    <mergeCell ref="F47:R47"/>
    <mergeCell ref="F49:R49"/>
    <mergeCell ref="F50:R50"/>
    <mergeCell ref="S51:AD53"/>
    <mergeCell ref="F46:R46"/>
    <mergeCell ref="D26:P26"/>
    <mergeCell ref="Q26:AJ27"/>
    <mergeCell ref="D40:E47"/>
    <mergeCell ref="F55:R55"/>
    <mergeCell ref="D49:E56"/>
    <mergeCell ref="S50:AD50"/>
    <mergeCell ref="D31:T31"/>
    <mergeCell ref="U31:AD31"/>
    <mergeCell ref="AE49:AP49"/>
    <mergeCell ref="D29:P29"/>
    <mergeCell ref="AN23:AV23"/>
    <mergeCell ref="D23:P23"/>
    <mergeCell ref="D24:P25"/>
    <mergeCell ref="Q24:AJ25"/>
    <mergeCell ref="Q28:AJ29"/>
    <mergeCell ref="AN24:AV29"/>
    <mergeCell ref="AL23:AM29"/>
    <mergeCell ref="D27:P27"/>
    <mergeCell ref="D28:P28"/>
    <mergeCell ref="Q23:AJ23"/>
    <mergeCell ref="BC47:BN47"/>
    <mergeCell ref="BO47:BZ47"/>
    <mergeCell ref="S46:AD46"/>
    <mergeCell ref="AE42:AP44"/>
    <mergeCell ref="BC45:BN45"/>
    <mergeCell ref="BO45:BZ45"/>
    <mergeCell ref="BC42:BN44"/>
    <mergeCell ref="BO42:BZ44"/>
    <mergeCell ref="AE54:AP54"/>
    <mergeCell ref="AQ54:BB54"/>
    <mergeCell ref="BC54:BN54"/>
    <mergeCell ref="AQ51:BB53"/>
    <mergeCell ref="AE51:AP53"/>
    <mergeCell ref="BO54:BZ54"/>
    <mergeCell ref="BO49:BZ53"/>
    <mergeCell ref="BC49:BN49"/>
    <mergeCell ref="BC41:BN41"/>
    <mergeCell ref="AE46:AP46"/>
    <mergeCell ref="AQ46:BB46"/>
    <mergeCell ref="AE50:AP50"/>
    <mergeCell ref="AQ45:BB45"/>
    <mergeCell ref="AE45:AP45"/>
    <mergeCell ref="AQ42:BB44"/>
    <mergeCell ref="AE47:AP47"/>
    <mergeCell ref="BC46:BN46"/>
    <mergeCell ref="AQ49:BB49"/>
    <mergeCell ref="F42:R44"/>
    <mergeCell ref="S42:AD44"/>
    <mergeCell ref="F40:R40"/>
    <mergeCell ref="S40:AD40"/>
    <mergeCell ref="F41:R41"/>
    <mergeCell ref="S49:AD49"/>
    <mergeCell ref="S45:AD45"/>
    <mergeCell ref="S47:AD47"/>
    <mergeCell ref="BO56:BZ56"/>
    <mergeCell ref="BC56:BN56"/>
    <mergeCell ref="AQ56:BB56"/>
    <mergeCell ref="AE56:AP56"/>
    <mergeCell ref="S56:AD56"/>
    <mergeCell ref="BC55:BN55"/>
    <mergeCell ref="BO55:BZ55"/>
    <mergeCell ref="AQ55:BB55"/>
    <mergeCell ref="AE55:AP55"/>
    <mergeCell ref="S55:AD55"/>
    <mergeCell ref="D33:AB33"/>
    <mergeCell ref="AC33:AF33"/>
    <mergeCell ref="BO41:BZ41"/>
    <mergeCell ref="BO40:BZ40"/>
    <mergeCell ref="AQ40:BB40"/>
    <mergeCell ref="D19:BZ19"/>
    <mergeCell ref="AE40:AP40"/>
    <mergeCell ref="S41:AD41"/>
    <mergeCell ref="AE41:AP41"/>
    <mergeCell ref="AQ41:BB41"/>
  </mergeCells>
  <dataValidations count="1">
    <dataValidation type="list" allowBlank="1" showInputMessage="1" showErrorMessage="1" sqref="U31:AD31">
      <formula1>$CH$23:$CH$24</formula1>
    </dataValidation>
  </dataValidations>
  <printOptions horizontalCentered="1" verticalCentered="1"/>
  <pageMargins left="0" right="0" top="0" bottom="0" header="0.11811023622047245" footer="0.11811023622047245"/>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CP44"/>
  <sheetViews>
    <sheetView view="pageBreakPreview" zoomScale="115" zoomScaleSheetLayoutView="115" zoomScalePageLayoutView="0" workbookViewId="0" topLeftCell="A1">
      <selection activeCell="AW7" sqref="AW7:BZ12"/>
    </sheetView>
  </sheetViews>
  <sheetFormatPr defaultColWidth="1.25" defaultRowHeight="18.75" customHeight="1"/>
  <cols>
    <col min="1" max="84" width="1.25" style="88" customWidth="1"/>
    <col min="85" max="85" width="7.875" style="88" customWidth="1"/>
    <col min="86" max="16384" width="1.25" style="88" customWidth="1"/>
  </cols>
  <sheetData>
    <row r="1" spans="2:81" ht="12" customHeight="1">
      <c r="B1" s="89"/>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1"/>
    </row>
    <row r="2" spans="2:81" ht="18.75" customHeight="1">
      <c r="B2" s="92"/>
      <c r="D2" s="299" t="s">
        <v>40</v>
      </c>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299"/>
      <c r="BK2" s="299"/>
      <c r="BL2" s="299"/>
      <c r="BM2" s="299"/>
      <c r="BN2" s="299"/>
      <c r="BO2" s="299"/>
      <c r="BP2" s="299"/>
      <c r="BQ2" s="299"/>
      <c r="BR2" s="299"/>
      <c r="BS2" s="299"/>
      <c r="BT2" s="299"/>
      <c r="BU2" s="299"/>
      <c r="BV2" s="299"/>
      <c r="BW2" s="299"/>
      <c r="BX2" s="299"/>
      <c r="BY2" s="299"/>
      <c r="BZ2" s="299"/>
      <c r="CC2" s="93"/>
    </row>
    <row r="3" spans="1:81" ht="6.75" customHeight="1" thickBot="1">
      <c r="A3" s="94"/>
      <c r="B3" s="95"/>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CC3" s="93"/>
    </row>
    <row r="4" spans="1:81" ht="18.75" customHeight="1" thickBot="1">
      <c r="A4" s="94"/>
      <c r="B4" s="95"/>
      <c r="C4" s="94"/>
      <c r="D4" s="96"/>
      <c r="E4" s="96"/>
      <c r="F4" s="96"/>
      <c r="G4" s="96"/>
      <c r="H4" s="96"/>
      <c r="I4" s="96"/>
      <c r="J4" s="96"/>
      <c r="K4" s="96"/>
      <c r="L4" s="96"/>
      <c r="M4" s="96"/>
      <c r="N4" s="96"/>
      <c r="O4" s="97"/>
      <c r="P4" s="97"/>
      <c r="Q4" s="97"/>
      <c r="R4" s="97"/>
      <c r="S4" s="97"/>
      <c r="T4" s="97"/>
      <c r="U4" s="98"/>
      <c r="V4" s="98"/>
      <c r="W4" s="98"/>
      <c r="X4" s="98"/>
      <c r="Y4" s="98"/>
      <c r="Z4" s="98"/>
      <c r="AA4" s="98"/>
      <c r="AB4" s="98"/>
      <c r="AC4" s="98"/>
      <c r="AD4" s="98"/>
      <c r="AE4" s="98"/>
      <c r="AF4" s="98"/>
      <c r="BC4" s="463" t="s">
        <v>91</v>
      </c>
      <c r="BD4" s="464"/>
      <c r="BE4" s="464"/>
      <c r="BF4" s="464"/>
      <c r="BG4" s="464"/>
      <c r="BH4" s="460"/>
      <c r="BI4" s="461"/>
      <c r="BJ4" s="461"/>
      <c r="BK4" s="461"/>
      <c r="BL4" s="461"/>
      <c r="BM4" s="462"/>
      <c r="BN4" s="424" t="s">
        <v>41</v>
      </c>
      <c r="BO4" s="424"/>
      <c r="BP4" s="424"/>
      <c r="BQ4" s="460"/>
      <c r="BR4" s="461"/>
      <c r="BS4" s="461"/>
      <c r="BT4" s="461"/>
      <c r="BU4" s="461"/>
      <c r="BV4" s="462"/>
      <c r="BW4" s="424" t="s">
        <v>42</v>
      </c>
      <c r="BX4" s="424"/>
      <c r="BY4" s="424"/>
      <c r="BZ4" s="425"/>
      <c r="CC4" s="93"/>
    </row>
    <row r="5" spans="2:81" ht="8.25" customHeight="1" thickBot="1">
      <c r="B5" s="92"/>
      <c r="D5" s="96"/>
      <c r="E5" s="96"/>
      <c r="F5" s="96"/>
      <c r="G5" s="96"/>
      <c r="H5" s="96"/>
      <c r="I5" s="96"/>
      <c r="J5" s="96"/>
      <c r="K5" s="96"/>
      <c r="L5" s="96"/>
      <c r="M5" s="96"/>
      <c r="N5" s="96"/>
      <c r="O5" s="99"/>
      <c r="P5" s="99"/>
      <c r="Q5" s="99"/>
      <c r="R5" s="99"/>
      <c r="S5" s="99"/>
      <c r="T5" s="99"/>
      <c r="U5" s="99"/>
      <c r="V5" s="99"/>
      <c r="W5" s="99"/>
      <c r="X5" s="99"/>
      <c r="Y5" s="99"/>
      <c r="Z5" s="99"/>
      <c r="AA5" s="99"/>
      <c r="AB5" s="99"/>
      <c r="AC5" s="99"/>
      <c r="AD5" s="99"/>
      <c r="AE5" s="99"/>
      <c r="AF5" s="99"/>
      <c r="CC5" s="93"/>
    </row>
    <row r="6" spans="2:81" ht="18.75" customHeight="1">
      <c r="B6" s="92"/>
      <c r="D6" s="356" t="s">
        <v>14</v>
      </c>
      <c r="E6" s="357"/>
      <c r="F6" s="357"/>
      <c r="G6" s="357"/>
      <c r="H6" s="357"/>
      <c r="I6" s="357"/>
      <c r="J6" s="357"/>
      <c r="K6" s="357"/>
      <c r="L6" s="357"/>
      <c r="M6" s="357"/>
      <c r="N6" s="357"/>
      <c r="O6" s="357"/>
      <c r="P6" s="357"/>
      <c r="Q6" s="474">
        <v>131181</v>
      </c>
      <c r="R6" s="475"/>
      <c r="S6" s="476"/>
      <c r="T6" s="476"/>
      <c r="U6" s="476"/>
      <c r="V6" s="476"/>
      <c r="W6" s="476"/>
      <c r="X6" s="476"/>
      <c r="Y6" s="476"/>
      <c r="Z6" s="476"/>
      <c r="AA6" s="476"/>
      <c r="AB6" s="476"/>
      <c r="AC6" s="476"/>
      <c r="AD6" s="476"/>
      <c r="AE6" s="476"/>
      <c r="AF6" s="476"/>
      <c r="AG6" s="476"/>
      <c r="AH6" s="476"/>
      <c r="AI6" s="476"/>
      <c r="AJ6" s="477"/>
      <c r="AL6" s="384" t="s">
        <v>43</v>
      </c>
      <c r="AM6" s="385"/>
      <c r="AN6" s="353" t="s">
        <v>44</v>
      </c>
      <c r="AO6" s="354"/>
      <c r="AP6" s="354"/>
      <c r="AQ6" s="354"/>
      <c r="AR6" s="354"/>
      <c r="AS6" s="354"/>
      <c r="AT6" s="354"/>
      <c r="AU6" s="354"/>
      <c r="AV6" s="355"/>
      <c r="AW6" s="444"/>
      <c r="AX6" s="445"/>
      <c r="AY6" s="445"/>
      <c r="AZ6" s="446"/>
      <c r="BA6" s="446"/>
      <c r="BB6" s="446"/>
      <c r="BC6" s="446"/>
      <c r="BD6" s="446"/>
      <c r="BE6" s="446"/>
      <c r="BF6" s="446"/>
      <c r="BG6" s="446"/>
      <c r="BH6" s="446"/>
      <c r="BI6" s="446"/>
      <c r="BJ6" s="446"/>
      <c r="BK6" s="446"/>
      <c r="BL6" s="446"/>
      <c r="BM6" s="446"/>
      <c r="BN6" s="446"/>
      <c r="BO6" s="446"/>
      <c r="BP6" s="446"/>
      <c r="BQ6" s="446"/>
      <c r="BR6" s="446"/>
      <c r="BS6" s="446"/>
      <c r="BT6" s="446"/>
      <c r="BU6" s="446"/>
      <c r="BV6" s="446"/>
      <c r="BW6" s="446"/>
      <c r="BX6" s="446"/>
      <c r="BY6" s="446"/>
      <c r="BZ6" s="447"/>
      <c r="CC6" s="93"/>
    </row>
    <row r="7" spans="2:81" ht="18.75" customHeight="1">
      <c r="B7" s="92"/>
      <c r="D7" s="358" t="s">
        <v>45</v>
      </c>
      <c r="E7" s="359"/>
      <c r="F7" s="359"/>
      <c r="G7" s="359"/>
      <c r="H7" s="359"/>
      <c r="I7" s="359"/>
      <c r="J7" s="359"/>
      <c r="K7" s="359"/>
      <c r="L7" s="359"/>
      <c r="M7" s="359"/>
      <c r="N7" s="359"/>
      <c r="O7" s="359"/>
      <c r="P7" s="360"/>
      <c r="Q7" s="478"/>
      <c r="R7" s="479"/>
      <c r="S7" s="480"/>
      <c r="T7" s="480"/>
      <c r="U7" s="480"/>
      <c r="V7" s="480"/>
      <c r="W7" s="480"/>
      <c r="X7" s="480"/>
      <c r="Y7" s="480"/>
      <c r="Z7" s="480"/>
      <c r="AA7" s="480"/>
      <c r="AB7" s="480"/>
      <c r="AC7" s="480"/>
      <c r="AD7" s="480"/>
      <c r="AE7" s="480"/>
      <c r="AF7" s="480"/>
      <c r="AG7" s="480"/>
      <c r="AH7" s="480"/>
      <c r="AI7" s="480"/>
      <c r="AJ7" s="481"/>
      <c r="AL7" s="386"/>
      <c r="AM7" s="387"/>
      <c r="AN7" s="378" t="s">
        <v>46</v>
      </c>
      <c r="AO7" s="379"/>
      <c r="AP7" s="379"/>
      <c r="AQ7" s="379"/>
      <c r="AR7" s="379"/>
      <c r="AS7" s="379"/>
      <c r="AT7" s="379"/>
      <c r="AU7" s="379"/>
      <c r="AV7" s="379"/>
      <c r="AW7" s="497"/>
      <c r="AX7" s="498"/>
      <c r="AY7" s="498"/>
      <c r="AZ7" s="498"/>
      <c r="BA7" s="498"/>
      <c r="BB7" s="498"/>
      <c r="BC7" s="498"/>
      <c r="BD7" s="498"/>
      <c r="BE7" s="498"/>
      <c r="BF7" s="498"/>
      <c r="BG7" s="498"/>
      <c r="BH7" s="498"/>
      <c r="BI7" s="498"/>
      <c r="BJ7" s="498"/>
      <c r="BK7" s="498"/>
      <c r="BL7" s="498"/>
      <c r="BM7" s="498"/>
      <c r="BN7" s="498"/>
      <c r="BO7" s="498"/>
      <c r="BP7" s="498"/>
      <c r="BQ7" s="498"/>
      <c r="BR7" s="498"/>
      <c r="BS7" s="498"/>
      <c r="BT7" s="498"/>
      <c r="BU7" s="498"/>
      <c r="BV7" s="498"/>
      <c r="BW7" s="498"/>
      <c r="BX7" s="498"/>
      <c r="BY7" s="498"/>
      <c r="BZ7" s="499"/>
      <c r="CC7" s="93"/>
    </row>
    <row r="8" spans="2:81" ht="18.75" customHeight="1" thickBot="1">
      <c r="B8" s="92"/>
      <c r="D8" s="361"/>
      <c r="E8" s="362"/>
      <c r="F8" s="362"/>
      <c r="G8" s="362"/>
      <c r="H8" s="362"/>
      <c r="I8" s="362"/>
      <c r="J8" s="362"/>
      <c r="K8" s="362"/>
      <c r="L8" s="362"/>
      <c r="M8" s="362"/>
      <c r="N8" s="362"/>
      <c r="O8" s="362"/>
      <c r="P8" s="363"/>
      <c r="Q8" s="482"/>
      <c r="R8" s="483"/>
      <c r="S8" s="484"/>
      <c r="T8" s="484"/>
      <c r="U8" s="484"/>
      <c r="V8" s="484"/>
      <c r="W8" s="484"/>
      <c r="X8" s="484"/>
      <c r="Y8" s="484"/>
      <c r="Z8" s="484"/>
      <c r="AA8" s="484"/>
      <c r="AB8" s="484"/>
      <c r="AC8" s="484"/>
      <c r="AD8" s="484"/>
      <c r="AE8" s="484"/>
      <c r="AF8" s="484"/>
      <c r="AG8" s="484"/>
      <c r="AH8" s="484"/>
      <c r="AI8" s="484"/>
      <c r="AJ8" s="485"/>
      <c r="AL8" s="386"/>
      <c r="AM8" s="387"/>
      <c r="AN8" s="380"/>
      <c r="AO8" s="381"/>
      <c r="AP8" s="381"/>
      <c r="AQ8" s="381"/>
      <c r="AR8" s="381"/>
      <c r="AS8" s="381"/>
      <c r="AT8" s="381"/>
      <c r="AU8" s="381"/>
      <c r="AV8" s="381"/>
      <c r="AW8" s="500"/>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1"/>
      <c r="BZ8" s="502"/>
      <c r="CC8" s="93"/>
    </row>
    <row r="9" spans="2:94" ht="18.75" customHeight="1" thickBot="1">
      <c r="B9" s="92"/>
      <c r="D9" s="358" t="s">
        <v>47</v>
      </c>
      <c r="E9" s="359"/>
      <c r="F9" s="359"/>
      <c r="G9" s="359"/>
      <c r="H9" s="359"/>
      <c r="I9" s="359"/>
      <c r="J9" s="359"/>
      <c r="K9" s="359"/>
      <c r="L9" s="359"/>
      <c r="M9" s="359"/>
      <c r="N9" s="359"/>
      <c r="O9" s="359"/>
      <c r="P9" s="360"/>
      <c r="Q9" s="454"/>
      <c r="R9" s="455"/>
      <c r="S9" s="455"/>
      <c r="T9" s="455"/>
      <c r="U9" s="455"/>
      <c r="V9" s="455"/>
      <c r="W9" s="455"/>
      <c r="X9" s="455"/>
      <c r="Y9" s="455"/>
      <c r="Z9" s="455"/>
      <c r="AA9" s="455"/>
      <c r="AB9" s="455"/>
      <c r="AC9" s="455"/>
      <c r="AD9" s="455"/>
      <c r="AE9" s="455"/>
      <c r="AF9" s="455"/>
      <c r="AG9" s="455"/>
      <c r="AH9" s="455"/>
      <c r="AI9" s="455"/>
      <c r="AJ9" s="456"/>
      <c r="AL9" s="386"/>
      <c r="AM9" s="387"/>
      <c r="AN9" s="380"/>
      <c r="AO9" s="381"/>
      <c r="AP9" s="381"/>
      <c r="AQ9" s="381"/>
      <c r="AR9" s="381"/>
      <c r="AS9" s="381"/>
      <c r="AT9" s="381"/>
      <c r="AU9" s="381"/>
      <c r="AV9" s="381"/>
      <c r="AW9" s="500"/>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2"/>
      <c r="CC9" s="93"/>
      <c r="CG9" s="282">
        <v>4600</v>
      </c>
      <c r="CH9" s="281"/>
      <c r="CI9" s="281"/>
      <c r="CJ9" s="281"/>
      <c r="CK9" s="281"/>
      <c r="CL9" s="281"/>
      <c r="CM9" s="281"/>
      <c r="CN9" s="281"/>
      <c r="CO9" s="281"/>
      <c r="CP9" s="281"/>
    </row>
    <row r="10" spans="2:94" ht="18.75" customHeight="1" thickBot="1">
      <c r="B10" s="92"/>
      <c r="D10" s="358" t="s">
        <v>48</v>
      </c>
      <c r="E10" s="359"/>
      <c r="F10" s="359"/>
      <c r="G10" s="359"/>
      <c r="H10" s="359"/>
      <c r="I10" s="359"/>
      <c r="J10" s="359"/>
      <c r="K10" s="359"/>
      <c r="L10" s="359"/>
      <c r="M10" s="359"/>
      <c r="N10" s="359"/>
      <c r="O10" s="359"/>
      <c r="P10" s="360"/>
      <c r="Q10" s="486"/>
      <c r="R10" s="487"/>
      <c r="S10" s="487"/>
      <c r="T10" s="487"/>
      <c r="U10" s="487"/>
      <c r="V10" s="487"/>
      <c r="W10" s="487"/>
      <c r="X10" s="487"/>
      <c r="Y10" s="487"/>
      <c r="Z10" s="487"/>
      <c r="AA10" s="487"/>
      <c r="AB10" s="487"/>
      <c r="AC10" s="487"/>
      <c r="AD10" s="487"/>
      <c r="AE10" s="487"/>
      <c r="AF10" s="487"/>
      <c r="AG10" s="487"/>
      <c r="AH10" s="487"/>
      <c r="AI10" s="487"/>
      <c r="AJ10" s="488"/>
      <c r="AL10" s="386"/>
      <c r="AM10" s="387"/>
      <c r="AN10" s="380"/>
      <c r="AO10" s="381"/>
      <c r="AP10" s="381"/>
      <c r="AQ10" s="381"/>
      <c r="AR10" s="381"/>
      <c r="AS10" s="381"/>
      <c r="AT10" s="381"/>
      <c r="AU10" s="381"/>
      <c r="AV10" s="381"/>
      <c r="AW10" s="500"/>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2"/>
      <c r="CC10" s="93"/>
      <c r="CG10" s="282">
        <v>9300</v>
      </c>
      <c r="CH10" s="281"/>
      <c r="CI10" s="281"/>
      <c r="CJ10" s="281"/>
      <c r="CK10" s="281"/>
      <c r="CL10" s="281"/>
      <c r="CM10" s="281"/>
      <c r="CN10" s="281"/>
      <c r="CO10" s="281"/>
      <c r="CP10" s="281"/>
    </row>
    <row r="11" spans="2:81" ht="18.75" customHeight="1">
      <c r="B11" s="92"/>
      <c r="D11" s="390" t="s">
        <v>49</v>
      </c>
      <c r="E11" s="391"/>
      <c r="F11" s="391"/>
      <c r="G11" s="391"/>
      <c r="H11" s="391"/>
      <c r="I11" s="391"/>
      <c r="J11" s="391"/>
      <c r="K11" s="391"/>
      <c r="L11" s="391"/>
      <c r="M11" s="391"/>
      <c r="N11" s="391"/>
      <c r="O11" s="391"/>
      <c r="P11" s="392"/>
      <c r="Q11" s="454"/>
      <c r="R11" s="455"/>
      <c r="S11" s="455"/>
      <c r="T11" s="455"/>
      <c r="U11" s="455"/>
      <c r="V11" s="455"/>
      <c r="W11" s="455"/>
      <c r="X11" s="455"/>
      <c r="Y11" s="455"/>
      <c r="Z11" s="455"/>
      <c r="AA11" s="455"/>
      <c r="AB11" s="455"/>
      <c r="AC11" s="455"/>
      <c r="AD11" s="455"/>
      <c r="AE11" s="455"/>
      <c r="AF11" s="455"/>
      <c r="AG11" s="455"/>
      <c r="AH11" s="455"/>
      <c r="AI11" s="455"/>
      <c r="AJ11" s="456"/>
      <c r="AL11" s="386"/>
      <c r="AM11" s="387"/>
      <c r="AN11" s="380"/>
      <c r="AO11" s="381"/>
      <c r="AP11" s="381"/>
      <c r="AQ11" s="381"/>
      <c r="AR11" s="381"/>
      <c r="AS11" s="381"/>
      <c r="AT11" s="381"/>
      <c r="AU11" s="381"/>
      <c r="AV11" s="381"/>
      <c r="AW11" s="500"/>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2"/>
      <c r="CC11" s="93"/>
    </row>
    <row r="12" spans="2:81" ht="18.75" customHeight="1" thickBot="1">
      <c r="B12" s="92"/>
      <c r="D12" s="413" t="s">
        <v>50</v>
      </c>
      <c r="E12" s="414"/>
      <c r="F12" s="414"/>
      <c r="G12" s="414"/>
      <c r="H12" s="414"/>
      <c r="I12" s="414"/>
      <c r="J12" s="414"/>
      <c r="K12" s="414"/>
      <c r="L12" s="414"/>
      <c r="M12" s="414"/>
      <c r="N12" s="414"/>
      <c r="O12" s="414"/>
      <c r="P12" s="415"/>
      <c r="Q12" s="457"/>
      <c r="R12" s="458"/>
      <c r="S12" s="458"/>
      <c r="T12" s="458"/>
      <c r="U12" s="458"/>
      <c r="V12" s="458"/>
      <c r="W12" s="458"/>
      <c r="X12" s="458"/>
      <c r="Y12" s="458"/>
      <c r="Z12" s="458"/>
      <c r="AA12" s="458"/>
      <c r="AB12" s="458"/>
      <c r="AC12" s="458"/>
      <c r="AD12" s="458"/>
      <c r="AE12" s="458"/>
      <c r="AF12" s="458"/>
      <c r="AG12" s="458"/>
      <c r="AH12" s="458"/>
      <c r="AI12" s="458"/>
      <c r="AJ12" s="459"/>
      <c r="AL12" s="388"/>
      <c r="AM12" s="389"/>
      <c r="AN12" s="382"/>
      <c r="AO12" s="383"/>
      <c r="AP12" s="383"/>
      <c r="AQ12" s="383"/>
      <c r="AR12" s="383"/>
      <c r="AS12" s="383"/>
      <c r="AT12" s="383"/>
      <c r="AU12" s="383"/>
      <c r="AV12" s="383"/>
      <c r="AW12" s="503"/>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4"/>
      <c r="BZ12" s="505"/>
      <c r="CC12" s="93"/>
    </row>
    <row r="13" spans="2:81" ht="8.25" customHeight="1" thickBot="1">
      <c r="B13" s="92"/>
      <c r="D13" s="101"/>
      <c r="E13" s="101"/>
      <c r="F13" s="101"/>
      <c r="G13" s="101"/>
      <c r="H13" s="101"/>
      <c r="I13" s="101"/>
      <c r="J13" s="101"/>
      <c r="K13" s="101"/>
      <c r="L13" s="101"/>
      <c r="M13" s="101"/>
      <c r="N13" s="101"/>
      <c r="O13" s="101"/>
      <c r="P13" s="101"/>
      <c r="AL13" s="102"/>
      <c r="AM13" s="102"/>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C13" s="93"/>
    </row>
    <row r="14" spans="2:81" ht="18.75" customHeight="1" thickBot="1">
      <c r="B14" s="92"/>
      <c r="D14" s="296" t="s">
        <v>51</v>
      </c>
      <c r="E14" s="297"/>
      <c r="F14" s="297"/>
      <c r="G14" s="297"/>
      <c r="H14" s="297"/>
      <c r="I14" s="297"/>
      <c r="J14" s="297"/>
      <c r="K14" s="297"/>
      <c r="L14" s="297"/>
      <c r="M14" s="297"/>
      <c r="N14" s="297"/>
      <c r="O14" s="297"/>
      <c r="P14" s="297"/>
      <c r="Q14" s="297"/>
      <c r="R14" s="297"/>
      <c r="S14" s="297"/>
      <c r="T14" s="409"/>
      <c r="U14" s="451">
        <v>9300</v>
      </c>
      <c r="V14" s="452"/>
      <c r="W14" s="452"/>
      <c r="X14" s="452"/>
      <c r="Y14" s="452"/>
      <c r="Z14" s="452"/>
      <c r="AA14" s="452"/>
      <c r="AB14" s="452"/>
      <c r="AC14" s="452"/>
      <c r="AD14" s="453"/>
      <c r="AE14" s="104"/>
      <c r="AF14" s="105"/>
      <c r="AG14" s="105"/>
      <c r="AH14" s="105"/>
      <c r="AI14" s="105"/>
      <c r="AJ14" s="105"/>
      <c r="AK14" s="105"/>
      <c r="AL14" s="105"/>
      <c r="AM14" s="105"/>
      <c r="AN14" s="105"/>
      <c r="AO14" s="105"/>
      <c r="AP14" s="105"/>
      <c r="AQ14" s="105"/>
      <c r="AR14" s="105"/>
      <c r="AS14" s="105"/>
      <c r="AT14" s="105"/>
      <c r="AU14" s="105"/>
      <c r="AV14" s="98"/>
      <c r="AW14" s="98"/>
      <c r="AX14" s="98"/>
      <c r="AY14" s="98"/>
      <c r="CC14" s="93"/>
    </row>
    <row r="15" spans="2:81" ht="18.75" customHeight="1" thickBot="1">
      <c r="B15" s="92"/>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CC15" s="93"/>
    </row>
    <row r="16" spans="2:94" ht="18.75" customHeight="1" thickBot="1">
      <c r="B16" s="92"/>
      <c r="D16" s="288" t="s">
        <v>52</v>
      </c>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508"/>
      <c r="AD16" s="509"/>
      <c r="AE16" s="509"/>
      <c r="AF16" s="510"/>
      <c r="CC16" s="93"/>
      <c r="CG16" s="110"/>
      <c r="CH16" s="110"/>
      <c r="CI16" s="110"/>
      <c r="CJ16" s="110"/>
      <c r="CK16" s="110"/>
      <c r="CL16" s="110"/>
      <c r="CM16" s="110"/>
      <c r="CN16" s="110"/>
      <c r="CO16" s="110"/>
      <c r="CP16" s="110"/>
    </row>
    <row r="17" spans="2:94" ht="5.25" customHeight="1">
      <c r="B17" s="92"/>
      <c r="D17" s="106"/>
      <c r="E17" s="107"/>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8"/>
      <c r="CC17" s="93"/>
      <c r="CG17" s="110"/>
      <c r="CH17" s="110"/>
      <c r="CI17" s="110"/>
      <c r="CJ17" s="110"/>
      <c r="CK17" s="110"/>
      <c r="CL17" s="110"/>
      <c r="CM17" s="110"/>
      <c r="CN17" s="110"/>
      <c r="CO17" s="110"/>
      <c r="CP17" s="110"/>
    </row>
    <row r="18" spans="2:81" s="110" customFormat="1" ht="18.75" customHeight="1">
      <c r="B18" s="109"/>
      <c r="D18" s="111"/>
      <c r="I18" s="110" t="s">
        <v>53</v>
      </c>
      <c r="BY18" s="112"/>
      <c r="CC18" s="113"/>
    </row>
    <row r="19" spans="2:94" s="110" customFormat="1" ht="18.75" customHeight="1">
      <c r="B19" s="109"/>
      <c r="D19" s="111"/>
      <c r="I19" s="110" t="s">
        <v>54</v>
      </c>
      <c r="BY19" s="112"/>
      <c r="CC19" s="113"/>
      <c r="CG19" s="98"/>
      <c r="CH19" s="98"/>
      <c r="CI19" s="98"/>
      <c r="CJ19" s="98"/>
      <c r="CK19" s="98"/>
      <c r="CL19" s="98"/>
      <c r="CM19" s="98"/>
      <c r="CN19" s="98"/>
      <c r="CO19" s="98"/>
      <c r="CP19" s="98"/>
    </row>
    <row r="20" spans="2:94" s="110" customFormat="1" ht="18.75" customHeight="1">
      <c r="B20" s="109"/>
      <c r="D20" s="111"/>
      <c r="I20" s="110" t="s">
        <v>55</v>
      </c>
      <c r="BY20" s="112"/>
      <c r="CC20" s="113"/>
      <c r="CG20" s="88"/>
      <c r="CH20" s="88"/>
      <c r="CI20" s="88"/>
      <c r="CJ20" s="88"/>
      <c r="CK20" s="88"/>
      <c r="CL20" s="88"/>
      <c r="CM20" s="88"/>
      <c r="CN20" s="88"/>
      <c r="CO20" s="88"/>
      <c r="CP20" s="88"/>
    </row>
    <row r="21" spans="2:94" s="98" customFormat="1" ht="7.5" customHeight="1" thickBot="1">
      <c r="B21" s="114"/>
      <c r="D21" s="115"/>
      <c r="E21" s="116"/>
      <c r="F21" s="116"/>
      <c r="G21" s="116"/>
      <c r="H21" s="117"/>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8"/>
      <c r="CC21" s="119"/>
      <c r="CG21" s="88"/>
      <c r="CH21" s="88"/>
      <c r="CI21" s="88"/>
      <c r="CJ21" s="88"/>
      <c r="CK21" s="88"/>
      <c r="CL21" s="88"/>
      <c r="CM21" s="88"/>
      <c r="CN21" s="88"/>
      <c r="CO21" s="88"/>
      <c r="CP21" s="88"/>
    </row>
    <row r="22" spans="2:81" ht="9" customHeight="1" thickBot="1">
      <c r="B22" s="9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CC22" s="93"/>
    </row>
    <row r="23" spans="2:81" ht="18.75" customHeight="1" thickBot="1">
      <c r="B23" s="92"/>
      <c r="D23" s="400" t="s">
        <v>56</v>
      </c>
      <c r="E23" s="401"/>
      <c r="F23" s="331" t="s">
        <v>57</v>
      </c>
      <c r="G23" s="332"/>
      <c r="H23" s="332"/>
      <c r="I23" s="332"/>
      <c r="J23" s="332"/>
      <c r="K23" s="332"/>
      <c r="L23" s="332"/>
      <c r="M23" s="332"/>
      <c r="N23" s="332"/>
      <c r="O23" s="332"/>
      <c r="P23" s="332"/>
      <c r="Q23" s="332"/>
      <c r="R23" s="333"/>
      <c r="S23" s="296">
        <v>1</v>
      </c>
      <c r="T23" s="297"/>
      <c r="U23" s="297"/>
      <c r="V23" s="297"/>
      <c r="W23" s="297"/>
      <c r="X23" s="297"/>
      <c r="Y23" s="297"/>
      <c r="Z23" s="297"/>
      <c r="AA23" s="297"/>
      <c r="AB23" s="297"/>
      <c r="AC23" s="297"/>
      <c r="AD23" s="298"/>
      <c r="AE23" s="296">
        <v>2</v>
      </c>
      <c r="AF23" s="297"/>
      <c r="AG23" s="297"/>
      <c r="AH23" s="297"/>
      <c r="AI23" s="297"/>
      <c r="AJ23" s="297"/>
      <c r="AK23" s="297"/>
      <c r="AL23" s="297"/>
      <c r="AM23" s="297"/>
      <c r="AN23" s="297"/>
      <c r="AO23" s="297"/>
      <c r="AP23" s="298"/>
      <c r="AQ23" s="296">
        <v>3</v>
      </c>
      <c r="AR23" s="297"/>
      <c r="AS23" s="297"/>
      <c r="AT23" s="297"/>
      <c r="AU23" s="297"/>
      <c r="AV23" s="297"/>
      <c r="AW23" s="297"/>
      <c r="AX23" s="297"/>
      <c r="AY23" s="297"/>
      <c r="AZ23" s="297"/>
      <c r="BA23" s="297"/>
      <c r="BB23" s="298"/>
      <c r="BC23" s="296">
        <v>4</v>
      </c>
      <c r="BD23" s="297"/>
      <c r="BE23" s="297"/>
      <c r="BF23" s="297"/>
      <c r="BG23" s="297"/>
      <c r="BH23" s="297"/>
      <c r="BI23" s="297"/>
      <c r="BJ23" s="297"/>
      <c r="BK23" s="297"/>
      <c r="BL23" s="297"/>
      <c r="BM23" s="297"/>
      <c r="BN23" s="298"/>
      <c r="BO23" s="296">
        <v>5</v>
      </c>
      <c r="BP23" s="297"/>
      <c r="BQ23" s="297"/>
      <c r="BR23" s="297"/>
      <c r="BS23" s="297"/>
      <c r="BT23" s="297"/>
      <c r="BU23" s="297"/>
      <c r="BV23" s="297"/>
      <c r="BW23" s="297"/>
      <c r="BX23" s="297"/>
      <c r="BY23" s="297"/>
      <c r="BZ23" s="298"/>
      <c r="CC23" s="93"/>
    </row>
    <row r="24" spans="2:81" ht="18.75" customHeight="1">
      <c r="B24" s="92"/>
      <c r="D24" s="402"/>
      <c r="E24" s="403"/>
      <c r="F24" s="334" t="s">
        <v>58</v>
      </c>
      <c r="G24" s="335"/>
      <c r="H24" s="335"/>
      <c r="I24" s="335"/>
      <c r="J24" s="335"/>
      <c r="K24" s="335"/>
      <c r="L24" s="335"/>
      <c r="M24" s="335"/>
      <c r="N24" s="335"/>
      <c r="O24" s="335"/>
      <c r="P24" s="335"/>
      <c r="Q24" s="335"/>
      <c r="R24" s="336"/>
      <c r="S24" s="300">
        <f>TRIM(AW6)</f>
      </c>
      <c r="T24" s="301"/>
      <c r="U24" s="301"/>
      <c r="V24" s="301"/>
      <c r="W24" s="301"/>
      <c r="X24" s="301"/>
      <c r="Y24" s="301"/>
      <c r="Z24" s="301"/>
      <c r="AA24" s="301"/>
      <c r="AB24" s="301"/>
      <c r="AC24" s="301"/>
      <c r="AD24" s="302"/>
      <c r="AE24" s="448"/>
      <c r="AF24" s="449"/>
      <c r="AG24" s="449"/>
      <c r="AH24" s="449"/>
      <c r="AI24" s="449"/>
      <c r="AJ24" s="449"/>
      <c r="AK24" s="449"/>
      <c r="AL24" s="449"/>
      <c r="AM24" s="449"/>
      <c r="AN24" s="449"/>
      <c r="AO24" s="449"/>
      <c r="AP24" s="450"/>
      <c r="AQ24" s="491"/>
      <c r="AR24" s="492"/>
      <c r="AS24" s="492"/>
      <c r="AT24" s="492"/>
      <c r="AU24" s="492"/>
      <c r="AV24" s="492"/>
      <c r="AW24" s="492"/>
      <c r="AX24" s="492"/>
      <c r="AY24" s="492"/>
      <c r="AZ24" s="492"/>
      <c r="BA24" s="492"/>
      <c r="BB24" s="493"/>
      <c r="BC24" s="491"/>
      <c r="BD24" s="492"/>
      <c r="BE24" s="492"/>
      <c r="BF24" s="492"/>
      <c r="BG24" s="492"/>
      <c r="BH24" s="492"/>
      <c r="BI24" s="492"/>
      <c r="BJ24" s="492"/>
      <c r="BK24" s="492"/>
      <c r="BL24" s="492"/>
      <c r="BM24" s="492"/>
      <c r="BN24" s="493"/>
      <c r="BO24" s="491"/>
      <c r="BP24" s="492"/>
      <c r="BQ24" s="492"/>
      <c r="BR24" s="492"/>
      <c r="BS24" s="492"/>
      <c r="BT24" s="492"/>
      <c r="BU24" s="492"/>
      <c r="BV24" s="492"/>
      <c r="BW24" s="492"/>
      <c r="BX24" s="492"/>
      <c r="BY24" s="492"/>
      <c r="BZ24" s="493"/>
      <c r="CC24" s="93"/>
    </row>
    <row r="25" spans="2:81" ht="18.75" customHeight="1">
      <c r="B25" s="92"/>
      <c r="D25" s="402"/>
      <c r="E25" s="403"/>
      <c r="F25" s="316" t="s">
        <v>59</v>
      </c>
      <c r="G25" s="316"/>
      <c r="H25" s="316"/>
      <c r="I25" s="316"/>
      <c r="J25" s="316"/>
      <c r="K25" s="316"/>
      <c r="L25" s="316"/>
      <c r="M25" s="316"/>
      <c r="N25" s="316"/>
      <c r="O25" s="316"/>
      <c r="P25" s="316"/>
      <c r="Q25" s="316"/>
      <c r="R25" s="317"/>
      <c r="S25" s="322">
        <f>TRIM(AW7)</f>
      </c>
      <c r="T25" s="323"/>
      <c r="U25" s="323"/>
      <c r="V25" s="323"/>
      <c r="W25" s="323"/>
      <c r="X25" s="323"/>
      <c r="Y25" s="323"/>
      <c r="Z25" s="323"/>
      <c r="AA25" s="323"/>
      <c r="AB25" s="323"/>
      <c r="AC25" s="323"/>
      <c r="AD25" s="324"/>
      <c r="AE25" s="465"/>
      <c r="AF25" s="466"/>
      <c r="AG25" s="466"/>
      <c r="AH25" s="466"/>
      <c r="AI25" s="466"/>
      <c r="AJ25" s="466"/>
      <c r="AK25" s="466"/>
      <c r="AL25" s="466"/>
      <c r="AM25" s="466"/>
      <c r="AN25" s="466"/>
      <c r="AO25" s="466"/>
      <c r="AP25" s="467"/>
      <c r="AQ25" s="465"/>
      <c r="AR25" s="466"/>
      <c r="AS25" s="466"/>
      <c r="AT25" s="466"/>
      <c r="AU25" s="466"/>
      <c r="AV25" s="466"/>
      <c r="AW25" s="466"/>
      <c r="AX25" s="466"/>
      <c r="AY25" s="466"/>
      <c r="AZ25" s="466"/>
      <c r="BA25" s="466"/>
      <c r="BB25" s="467"/>
      <c r="BC25" s="465"/>
      <c r="BD25" s="466"/>
      <c r="BE25" s="466"/>
      <c r="BF25" s="466"/>
      <c r="BG25" s="466"/>
      <c r="BH25" s="466"/>
      <c r="BI25" s="466"/>
      <c r="BJ25" s="466"/>
      <c r="BK25" s="466"/>
      <c r="BL25" s="466"/>
      <c r="BM25" s="466"/>
      <c r="BN25" s="467"/>
      <c r="BO25" s="465"/>
      <c r="BP25" s="466"/>
      <c r="BQ25" s="466"/>
      <c r="BR25" s="466"/>
      <c r="BS25" s="466"/>
      <c r="BT25" s="466"/>
      <c r="BU25" s="466"/>
      <c r="BV25" s="466"/>
      <c r="BW25" s="466"/>
      <c r="BX25" s="466"/>
      <c r="BY25" s="466"/>
      <c r="BZ25" s="467"/>
      <c r="CC25" s="93"/>
    </row>
    <row r="26" spans="2:81" ht="18.75" customHeight="1">
      <c r="B26" s="92"/>
      <c r="D26" s="402"/>
      <c r="E26" s="403"/>
      <c r="F26" s="318"/>
      <c r="G26" s="318"/>
      <c r="H26" s="318"/>
      <c r="I26" s="318"/>
      <c r="J26" s="318"/>
      <c r="K26" s="318"/>
      <c r="L26" s="318"/>
      <c r="M26" s="318"/>
      <c r="N26" s="318"/>
      <c r="O26" s="318"/>
      <c r="P26" s="318"/>
      <c r="Q26" s="318"/>
      <c r="R26" s="319"/>
      <c r="S26" s="325"/>
      <c r="T26" s="326"/>
      <c r="U26" s="326"/>
      <c r="V26" s="326"/>
      <c r="W26" s="326"/>
      <c r="X26" s="326"/>
      <c r="Y26" s="326"/>
      <c r="Z26" s="326"/>
      <c r="AA26" s="326"/>
      <c r="AB26" s="326"/>
      <c r="AC26" s="326"/>
      <c r="AD26" s="327"/>
      <c r="AE26" s="468"/>
      <c r="AF26" s="469"/>
      <c r="AG26" s="469"/>
      <c r="AH26" s="469"/>
      <c r="AI26" s="469"/>
      <c r="AJ26" s="469"/>
      <c r="AK26" s="469"/>
      <c r="AL26" s="469"/>
      <c r="AM26" s="469"/>
      <c r="AN26" s="469"/>
      <c r="AO26" s="469"/>
      <c r="AP26" s="470"/>
      <c r="AQ26" s="468"/>
      <c r="AR26" s="469"/>
      <c r="AS26" s="469"/>
      <c r="AT26" s="469"/>
      <c r="AU26" s="469"/>
      <c r="AV26" s="469"/>
      <c r="AW26" s="469"/>
      <c r="AX26" s="469"/>
      <c r="AY26" s="469"/>
      <c r="AZ26" s="469"/>
      <c r="BA26" s="469"/>
      <c r="BB26" s="470"/>
      <c r="BC26" s="468"/>
      <c r="BD26" s="469"/>
      <c r="BE26" s="469"/>
      <c r="BF26" s="469"/>
      <c r="BG26" s="469"/>
      <c r="BH26" s="469"/>
      <c r="BI26" s="469"/>
      <c r="BJ26" s="469"/>
      <c r="BK26" s="469"/>
      <c r="BL26" s="469"/>
      <c r="BM26" s="469"/>
      <c r="BN26" s="470"/>
      <c r="BO26" s="468"/>
      <c r="BP26" s="469"/>
      <c r="BQ26" s="469"/>
      <c r="BR26" s="469"/>
      <c r="BS26" s="469"/>
      <c r="BT26" s="469"/>
      <c r="BU26" s="469"/>
      <c r="BV26" s="469"/>
      <c r="BW26" s="469"/>
      <c r="BX26" s="469"/>
      <c r="BY26" s="469"/>
      <c r="BZ26" s="470"/>
      <c r="CC26" s="93"/>
    </row>
    <row r="27" spans="2:81" ht="18.75" customHeight="1">
      <c r="B27" s="92"/>
      <c r="D27" s="402"/>
      <c r="E27" s="403"/>
      <c r="F27" s="320"/>
      <c r="G27" s="320"/>
      <c r="H27" s="320"/>
      <c r="I27" s="320"/>
      <c r="J27" s="320"/>
      <c r="K27" s="320"/>
      <c r="L27" s="320"/>
      <c r="M27" s="320"/>
      <c r="N27" s="320"/>
      <c r="O27" s="320"/>
      <c r="P27" s="320"/>
      <c r="Q27" s="320"/>
      <c r="R27" s="321"/>
      <c r="S27" s="328"/>
      <c r="T27" s="329"/>
      <c r="U27" s="329"/>
      <c r="V27" s="329"/>
      <c r="W27" s="329"/>
      <c r="X27" s="329"/>
      <c r="Y27" s="329"/>
      <c r="Z27" s="329"/>
      <c r="AA27" s="329"/>
      <c r="AB27" s="329"/>
      <c r="AC27" s="329"/>
      <c r="AD27" s="330"/>
      <c r="AE27" s="471"/>
      <c r="AF27" s="472"/>
      <c r="AG27" s="472"/>
      <c r="AH27" s="472"/>
      <c r="AI27" s="472"/>
      <c r="AJ27" s="472"/>
      <c r="AK27" s="472"/>
      <c r="AL27" s="472"/>
      <c r="AM27" s="472"/>
      <c r="AN27" s="472"/>
      <c r="AO27" s="472"/>
      <c r="AP27" s="473"/>
      <c r="AQ27" s="471"/>
      <c r="AR27" s="472"/>
      <c r="AS27" s="472"/>
      <c r="AT27" s="472"/>
      <c r="AU27" s="472"/>
      <c r="AV27" s="472"/>
      <c r="AW27" s="472"/>
      <c r="AX27" s="472"/>
      <c r="AY27" s="472"/>
      <c r="AZ27" s="472"/>
      <c r="BA27" s="472"/>
      <c r="BB27" s="473"/>
      <c r="BC27" s="471"/>
      <c r="BD27" s="472"/>
      <c r="BE27" s="472"/>
      <c r="BF27" s="472"/>
      <c r="BG27" s="472"/>
      <c r="BH27" s="472"/>
      <c r="BI27" s="472"/>
      <c r="BJ27" s="472"/>
      <c r="BK27" s="472"/>
      <c r="BL27" s="472"/>
      <c r="BM27" s="472"/>
      <c r="BN27" s="473"/>
      <c r="BO27" s="471"/>
      <c r="BP27" s="472"/>
      <c r="BQ27" s="472"/>
      <c r="BR27" s="472"/>
      <c r="BS27" s="472"/>
      <c r="BT27" s="472"/>
      <c r="BU27" s="472"/>
      <c r="BV27" s="472"/>
      <c r="BW27" s="472"/>
      <c r="BX27" s="472"/>
      <c r="BY27" s="472"/>
      <c r="BZ27" s="473"/>
      <c r="CC27" s="93"/>
    </row>
    <row r="28" spans="2:81" ht="19.5" customHeight="1">
      <c r="B28" s="92"/>
      <c r="D28" s="402"/>
      <c r="E28" s="403"/>
      <c r="F28" s="406" t="s">
        <v>15</v>
      </c>
      <c r="G28" s="407"/>
      <c r="H28" s="407"/>
      <c r="I28" s="407"/>
      <c r="J28" s="407"/>
      <c r="K28" s="407"/>
      <c r="L28" s="407"/>
      <c r="M28" s="407"/>
      <c r="N28" s="407"/>
      <c r="O28" s="407"/>
      <c r="P28" s="407"/>
      <c r="Q28" s="407"/>
      <c r="R28" s="408"/>
      <c r="S28" s="494"/>
      <c r="T28" s="495"/>
      <c r="U28" s="495"/>
      <c r="V28" s="495"/>
      <c r="W28" s="495"/>
      <c r="X28" s="495"/>
      <c r="Y28" s="495"/>
      <c r="Z28" s="495"/>
      <c r="AA28" s="495"/>
      <c r="AB28" s="495"/>
      <c r="AC28" s="495"/>
      <c r="AD28" s="496"/>
      <c r="AE28" s="494">
        <v>0</v>
      </c>
      <c r="AF28" s="495"/>
      <c r="AG28" s="495"/>
      <c r="AH28" s="495"/>
      <c r="AI28" s="495"/>
      <c r="AJ28" s="495"/>
      <c r="AK28" s="495"/>
      <c r="AL28" s="495"/>
      <c r="AM28" s="495"/>
      <c r="AN28" s="495"/>
      <c r="AO28" s="495"/>
      <c r="AP28" s="496"/>
      <c r="AQ28" s="494"/>
      <c r="AR28" s="495"/>
      <c r="AS28" s="495"/>
      <c r="AT28" s="495"/>
      <c r="AU28" s="495"/>
      <c r="AV28" s="495"/>
      <c r="AW28" s="495"/>
      <c r="AX28" s="495"/>
      <c r="AY28" s="495"/>
      <c r="AZ28" s="495"/>
      <c r="BA28" s="495"/>
      <c r="BB28" s="496"/>
      <c r="BC28" s="494"/>
      <c r="BD28" s="495"/>
      <c r="BE28" s="495"/>
      <c r="BF28" s="495"/>
      <c r="BG28" s="495"/>
      <c r="BH28" s="495"/>
      <c r="BI28" s="495"/>
      <c r="BJ28" s="495"/>
      <c r="BK28" s="495"/>
      <c r="BL28" s="495"/>
      <c r="BM28" s="495"/>
      <c r="BN28" s="496"/>
      <c r="BO28" s="494"/>
      <c r="BP28" s="495"/>
      <c r="BQ28" s="495"/>
      <c r="BR28" s="495"/>
      <c r="BS28" s="495"/>
      <c r="BT28" s="495"/>
      <c r="BU28" s="495"/>
      <c r="BV28" s="495"/>
      <c r="BW28" s="495"/>
      <c r="BX28" s="495"/>
      <c r="BY28" s="495"/>
      <c r="BZ28" s="496"/>
      <c r="CC28" s="93"/>
    </row>
    <row r="29" spans="2:81" ht="19.5" customHeight="1" thickBot="1">
      <c r="B29" s="92"/>
      <c r="D29" s="402"/>
      <c r="E29" s="403"/>
      <c r="F29" s="406" t="s">
        <v>60</v>
      </c>
      <c r="G29" s="407"/>
      <c r="H29" s="407"/>
      <c r="I29" s="407"/>
      <c r="J29" s="407"/>
      <c r="K29" s="407"/>
      <c r="L29" s="407"/>
      <c r="M29" s="407"/>
      <c r="N29" s="407"/>
      <c r="O29" s="407"/>
      <c r="P29" s="407"/>
      <c r="Q29" s="407"/>
      <c r="R29" s="408"/>
      <c r="S29" s="313">
        <f>MIN($U$14,ROUNDDOWN(S28*0.1,0))</f>
        <v>0</v>
      </c>
      <c r="T29" s="314"/>
      <c r="U29" s="314"/>
      <c r="V29" s="314"/>
      <c r="W29" s="314"/>
      <c r="X29" s="314"/>
      <c r="Y29" s="314"/>
      <c r="Z29" s="314"/>
      <c r="AA29" s="314"/>
      <c r="AB29" s="314"/>
      <c r="AC29" s="314"/>
      <c r="AD29" s="315"/>
      <c r="AE29" s="313">
        <f>MIN($U$14,ROUNDDOWN(AE28*0.1,0))</f>
        <v>0</v>
      </c>
      <c r="AF29" s="314"/>
      <c r="AG29" s="314"/>
      <c r="AH29" s="314"/>
      <c r="AI29" s="314"/>
      <c r="AJ29" s="314"/>
      <c r="AK29" s="314"/>
      <c r="AL29" s="314"/>
      <c r="AM29" s="314"/>
      <c r="AN29" s="314"/>
      <c r="AO29" s="314"/>
      <c r="AP29" s="315"/>
      <c r="AQ29" s="313">
        <f>MIN($U$14,ROUNDDOWN(AQ28*0.1,0))</f>
        <v>0</v>
      </c>
      <c r="AR29" s="314"/>
      <c r="AS29" s="314"/>
      <c r="AT29" s="314"/>
      <c r="AU29" s="314"/>
      <c r="AV29" s="314"/>
      <c r="AW29" s="314"/>
      <c r="AX29" s="314"/>
      <c r="AY29" s="314"/>
      <c r="AZ29" s="314"/>
      <c r="BA29" s="314"/>
      <c r="BB29" s="315"/>
      <c r="BC29" s="313">
        <f>MIN($U$14,ROUNDDOWN(BC28*0.1,0))</f>
        <v>0</v>
      </c>
      <c r="BD29" s="314"/>
      <c r="BE29" s="314"/>
      <c r="BF29" s="314"/>
      <c r="BG29" s="314"/>
      <c r="BH29" s="314"/>
      <c r="BI29" s="314"/>
      <c r="BJ29" s="314"/>
      <c r="BK29" s="314"/>
      <c r="BL29" s="314"/>
      <c r="BM29" s="314"/>
      <c r="BN29" s="315"/>
      <c r="BO29" s="313">
        <f>MIN($U$14,ROUNDDOWN(BO28*0.1,0))</f>
        <v>0</v>
      </c>
      <c r="BP29" s="314"/>
      <c r="BQ29" s="314"/>
      <c r="BR29" s="314"/>
      <c r="BS29" s="314"/>
      <c r="BT29" s="314"/>
      <c r="BU29" s="314"/>
      <c r="BV29" s="314"/>
      <c r="BW29" s="314"/>
      <c r="BX29" s="314"/>
      <c r="BY29" s="314"/>
      <c r="BZ29" s="315"/>
      <c r="CC29" s="93"/>
    </row>
    <row r="30" spans="2:81" ht="19.5" customHeight="1" thickBot="1">
      <c r="B30" s="92"/>
      <c r="D30" s="404"/>
      <c r="E30" s="405"/>
      <c r="F30" s="416" t="s">
        <v>61</v>
      </c>
      <c r="G30" s="417"/>
      <c r="H30" s="417"/>
      <c r="I30" s="417"/>
      <c r="J30" s="417"/>
      <c r="K30" s="417"/>
      <c r="L30" s="417"/>
      <c r="M30" s="417"/>
      <c r="N30" s="417"/>
      <c r="O30" s="417"/>
      <c r="P30" s="417"/>
      <c r="Q30" s="417"/>
      <c r="R30" s="418"/>
      <c r="S30" s="310">
        <f>MIN(U14,S29)</f>
        <v>0</v>
      </c>
      <c r="T30" s="311"/>
      <c r="U30" s="311"/>
      <c r="V30" s="311"/>
      <c r="W30" s="311"/>
      <c r="X30" s="311"/>
      <c r="Y30" s="311"/>
      <c r="Z30" s="311"/>
      <c r="AA30" s="311"/>
      <c r="AB30" s="311"/>
      <c r="AC30" s="311"/>
      <c r="AD30" s="312"/>
      <c r="AE30" s="310">
        <f>MIN($U$14-$S$30,AE29)</f>
        <v>0</v>
      </c>
      <c r="AF30" s="311"/>
      <c r="AG30" s="311"/>
      <c r="AH30" s="311"/>
      <c r="AI30" s="311"/>
      <c r="AJ30" s="311"/>
      <c r="AK30" s="311"/>
      <c r="AL30" s="311"/>
      <c r="AM30" s="311"/>
      <c r="AN30" s="311"/>
      <c r="AO30" s="311"/>
      <c r="AP30" s="312"/>
      <c r="AQ30" s="310">
        <f>MIN($U$14-$S$30-$AE$30,AQ29)</f>
        <v>0</v>
      </c>
      <c r="AR30" s="311"/>
      <c r="AS30" s="311"/>
      <c r="AT30" s="311"/>
      <c r="AU30" s="311"/>
      <c r="AV30" s="311"/>
      <c r="AW30" s="311"/>
      <c r="AX30" s="311"/>
      <c r="AY30" s="311"/>
      <c r="AZ30" s="311"/>
      <c r="BA30" s="311"/>
      <c r="BB30" s="312"/>
      <c r="BC30" s="310">
        <f>MIN($U$14-$S$30-$AE$30-$AQ$30,BC29)</f>
        <v>0</v>
      </c>
      <c r="BD30" s="311"/>
      <c r="BE30" s="311"/>
      <c r="BF30" s="311"/>
      <c r="BG30" s="311"/>
      <c r="BH30" s="311"/>
      <c r="BI30" s="311"/>
      <c r="BJ30" s="311"/>
      <c r="BK30" s="311"/>
      <c r="BL30" s="311"/>
      <c r="BM30" s="311"/>
      <c r="BN30" s="312"/>
      <c r="BO30" s="310">
        <f>MIN($U$14-$S$30-$AE$30-$AQ$30-$BC$30,BO29)</f>
        <v>0</v>
      </c>
      <c r="BP30" s="311"/>
      <c r="BQ30" s="311"/>
      <c r="BR30" s="311"/>
      <c r="BS30" s="311"/>
      <c r="BT30" s="311"/>
      <c r="BU30" s="311"/>
      <c r="BV30" s="311"/>
      <c r="BW30" s="311"/>
      <c r="BX30" s="311"/>
      <c r="BY30" s="311"/>
      <c r="BZ30" s="312"/>
      <c r="CC30" s="93"/>
    </row>
    <row r="31" spans="2:81" ht="9" customHeight="1" thickBot="1">
      <c r="B31" s="92"/>
      <c r="D31" s="121"/>
      <c r="E31" s="121"/>
      <c r="F31" s="120"/>
      <c r="G31" s="120"/>
      <c r="H31" s="120"/>
      <c r="I31" s="120"/>
      <c r="J31" s="120"/>
      <c r="K31" s="120"/>
      <c r="L31" s="120"/>
      <c r="M31" s="120"/>
      <c r="N31" s="120"/>
      <c r="O31" s="120"/>
      <c r="P31" s="120"/>
      <c r="Q31" s="120"/>
      <c r="R31" s="120"/>
      <c r="S31" s="122"/>
      <c r="T31" s="122"/>
      <c r="U31" s="122"/>
      <c r="V31" s="122"/>
      <c r="W31" s="122"/>
      <c r="X31" s="122"/>
      <c r="Y31" s="122"/>
      <c r="Z31" s="122"/>
      <c r="AA31" s="122"/>
      <c r="AB31" s="122"/>
      <c r="AC31" s="122"/>
      <c r="AD31" s="122"/>
      <c r="AE31" s="103"/>
      <c r="AF31" s="103"/>
      <c r="AG31" s="103"/>
      <c r="AH31" s="103"/>
      <c r="AI31" s="103"/>
      <c r="AJ31" s="103"/>
      <c r="AK31" s="103"/>
      <c r="AL31" s="103"/>
      <c r="AM31" s="103"/>
      <c r="AN31" s="103"/>
      <c r="AO31" s="103"/>
      <c r="AP31" s="103"/>
      <c r="AQ31" s="122"/>
      <c r="AR31" s="122"/>
      <c r="AS31" s="122"/>
      <c r="AT31" s="122"/>
      <c r="AU31" s="122"/>
      <c r="AV31" s="122"/>
      <c r="AW31" s="122"/>
      <c r="AX31" s="122"/>
      <c r="AY31" s="122"/>
      <c r="AZ31" s="122"/>
      <c r="BA31" s="122"/>
      <c r="BB31" s="122"/>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C31" s="93"/>
    </row>
    <row r="32" spans="2:81" ht="18.75" customHeight="1" thickBot="1">
      <c r="B32" s="92"/>
      <c r="D32" s="400" t="s">
        <v>56</v>
      </c>
      <c r="E32" s="401"/>
      <c r="F32" s="331" t="s">
        <v>57</v>
      </c>
      <c r="G32" s="332"/>
      <c r="H32" s="332"/>
      <c r="I32" s="332"/>
      <c r="J32" s="332"/>
      <c r="K32" s="332"/>
      <c r="L32" s="332"/>
      <c r="M32" s="332"/>
      <c r="N32" s="332"/>
      <c r="O32" s="332"/>
      <c r="P32" s="332"/>
      <c r="Q32" s="332"/>
      <c r="R32" s="332"/>
      <c r="S32" s="296">
        <v>6</v>
      </c>
      <c r="T32" s="297"/>
      <c r="U32" s="297"/>
      <c r="V32" s="297"/>
      <c r="W32" s="297"/>
      <c r="X32" s="297"/>
      <c r="Y32" s="297"/>
      <c r="Z32" s="297"/>
      <c r="AA32" s="297"/>
      <c r="AB32" s="297"/>
      <c r="AC32" s="297"/>
      <c r="AD32" s="298"/>
      <c r="AE32" s="296">
        <v>7</v>
      </c>
      <c r="AF32" s="297"/>
      <c r="AG32" s="297"/>
      <c r="AH32" s="297"/>
      <c r="AI32" s="297"/>
      <c r="AJ32" s="297"/>
      <c r="AK32" s="297"/>
      <c r="AL32" s="297"/>
      <c r="AM32" s="297"/>
      <c r="AN32" s="297"/>
      <c r="AO32" s="297"/>
      <c r="AP32" s="298"/>
      <c r="AQ32" s="296">
        <v>8</v>
      </c>
      <c r="AR32" s="297"/>
      <c r="AS32" s="297"/>
      <c r="AT32" s="297"/>
      <c r="AU32" s="297"/>
      <c r="AV32" s="297"/>
      <c r="AW32" s="297"/>
      <c r="AX32" s="297"/>
      <c r="AY32" s="297"/>
      <c r="AZ32" s="297"/>
      <c r="BA32" s="297"/>
      <c r="BB32" s="298"/>
      <c r="BC32" s="296">
        <v>9</v>
      </c>
      <c r="BD32" s="297"/>
      <c r="BE32" s="297"/>
      <c r="BF32" s="297"/>
      <c r="BG32" s="297"/>
      <c r="BH32" s="297"/>
      <c r="BI32" s="297"/>
      <c r="BJ32" s="297"/>
      <c r="BK32" s="297"/>
      <c r="BL32" s="297"/>
      <c r="BM32" s="297"/>
      <c r="BN32" s="298"/>
      <c r="BO32" s="426" t="s">
        <v>62</v>
      </c>
      <c r="BP32" s="427"/>
      <c r="BQ32" s="427"/>
      <c r="BR32" s="427"/>
      <c r="BS32" s="427"/>
      <c r="BT32" s="427"/>
      <c r="BU32" s="427"/>
      <c r="BV32" s="427"/>
      <c r="BW32" s="427"/>
      <c r="BX32" s="427"/>
      <c r="BY32" s="427"/>
      <c r="BZ32" s="428"/>
      <c r="CC32" s="93"/>
    </row>
    <row r="33" spans="2:81" ht="18.75" customHeight="1">
      <c r="B33" s="92"/>
      <c r="D33" s="402"/>
      <c r="E33" s="403"/>
      <c r="F33" s="334" t="s">
        <v>58</v>
      </c>
      <c r="G33" s="335"/>
      <c r="H33" s="335"/>
      <c r="I33" s="335"/>
      <c r="J33" s="335"/>
      <c r="K33" s="335"/>
      <c r="L33" s="335"/>
      <c r="M33" s="335"/>
      <c r="N33" s="335"/>
      <c r="O33" s="335"/>
      <c r="P33" s="335"/>
      <c r="Q33" s="335"/>
      <c r="R33" s="419"/>
      <c r="S33" s="448"/>
      <c r="T33" s="449"/>
      <c r="U33" s="449"/>
      <c r="V33" s="449"/>
      <c r="W33" s="449"/>
      <c r="X33" s="449"/>
      <c r="Y33" s="449"/>
      <c r="Z33" s="449"/>
      <c r="AA33" s="449"/>
      <c r="AB33" s="449"/>
      <c r="AC33" s="449"/>
      <c r="AD33" s="450"/>
      <c r="AE33" s="448"/>
      <c r="AF33" s="449"/>
      <c r="AG33" s="449"/>
      <c r="AH33" s="449"/>
      <c r="AI33" s="449"/>
      <c r="AJ33" s="449"/>
      <c r="AK33" s="449"/>
      <c r="AL33" s="449"/>
      <c r="AM33" s="449"/>
      <c r="AN33" s="449"/>
      <c r="AO33" s="449"/>
      <c r="AP33" s="450"/>
      <c r="AQ33" s="448"/>
      <c r="AR33" s="449"/>
      <c r="AS33" s="449"/>
      <c r="AT33" s="449"/>
      <c r="AU33" s="449"/>
      <c r="AV33" s="449"/>
      <c r="AW33" s="449"/>
      <c r="AX33" s="449"/>
      <c r="AY33" s="449"/>
      <c r="AZ33" s="449"/>
      <c r="BA33" s="449"/>
      <c r="BB33" s="450"/>
      <c r="BC33" s="448"/>
      <c r="BD33" s="449"/>
      <c r="BE33" s="449"/>
      <c r="BF33" s="449"/>
      <c r="BG33" s="449"/>
      <c r="BH33" s="449"/>
      <c r="BI33" s="449"/>
      <c r="BJ33" s="449"/>
      <c r="BK33" s="449"/>
      <c r="BL33" s="449"/>
      <c r="BM33" s="449"/>
      <c r="BN33" s="450"/>
      <c r="BO33" s="429"/>
      <c r="BP33" s="430"/>
      <c r="BQ33" s="430"/>
      <c r="BR33" s="430"/>
      <c r="BS33" s="430"/>
      <c r="BT33" s="430"/>
      <c r="BU33" s="430"/>
      <c r="BV33" s="430"/>
      <c r="BW33" s="430"/>
      <c r="BX33" s="430"/>
      <c r="BY33" s="430"/>
      <c r="BZ33" s="431"/>
      <c r="CC33" s="93"/>
    </row>
    <row r="34" spans="2:81" ht="18.75" customHeight="1">
      <c r="B34" s="92"/>
      <c r="D34" s="402"/>
      <c r="E34" s="403"/>
      <c r="F34" s="316" t="s">
        <v>59</v>
      </c>
      <c r="G34" s="316"/>
      <c r="H34" s="316"/>
      <c r="I34" s="316"/>
      <c r="J34" s="316"/>
      <c r="K34" s="316"/>
      <c r="L34" s="316"/>
      <c r="M34" s="316"/>
      <c r="N34" s="316"/>
      <c r="O34" s="316"/>
      <c r="P34" s="316"/>
      <c r="Q34" s="316"/>
      <c r="R34" s="316"/>
      <c r="S34" s="465"/>
      <c r="T34" s="466"/>
      <c r="U34" s="466"/>
      <c r="V34" s="466"/>
      <c r="W34" s="466"/>
      <c r="X34" s="466"/>
      <c r="Y34" s="466"/>
      <c r="Z34" s="466"/>
      <c r="AA34" s="466"/>
      <c r="AB34" s="466"/>
      <c r="AC34" s="466"/>
      <c r="AD34" s="467"/>
      <c r="AE34" s="465"/>
      <c r="AF34" s="466"/>
      <c r="AG34" s="466"/>
      <c r="AH34" s="466"/>
      <c r="AI34" s="466"/>
      <c r="AJ34" s="466"/>
      <c r="AK34" s="466"/>
      <c r="AL34" s="466"/>
      <c r="AM34" s="466"/>
      <c r="AN34" s="466"/>
      <c r="AO34" s="466"/>
      <c r="AP34" s="467"/>
      <c r="AQ34" s="465"/>
      <c r="AR34" s="466"/>
      <c r="AS34" s="466"/>
      <c r="AT34" s="466"/>
      <c r="AU34" s="466"/>
      <c r="AV34" s="466"/>
      <c r="AW34" s="466"/>
      <c r="AX34" s="466"/>
      <c r="AY34" s="466"/>
      <c r="AZ34" s="466"/>
      <c r="BA34" s="466"/>
      <c r="BB34" s="467"/>
      <c r="BC34" s="465"/>
      <c r="BD34" s="466"/>
      <c r="BE34" s="466"/>
      <c r="BF34" s="466"/>
      <c r="BG34" s="466"/>
      <c r="BH34" s="466"/>
      <c r="BI34" s="466"/>
      <c r="BJ34" s="466"/>
      <c r="BK34" s="466"/>
      <c r="BL34" s="466"/>
      <c r="BM34" s="466"/>
      <c r="BN34" s="467"/>
      <c r="BO34" s="429"/>
      <c r="BP34" s="430"/>
      <c r="BQ34" s="430"/>
      <c r="BR34" s="430"/>
      <c r="BS34" s="430"/>
      <c r="BT34" s="430"/>
      <c r="BU34" s="430"/>
      <c r="BV34" s="430"/>
      <c r="BW34" s="430"/>
      <c r="BX34" s="430"/>
      <c r="BY34" s="430"/>
      <c r="BZ34" s="431"/>
      <c r="CC34" s="93"/>
    </row>
    <row r="35" spans="2:81" ht="18.75" customHeight="1">
      <c r="B35" s="92"/>
      <c r="D35" s="402"/>
      <c r="E35" s="403"/>
      <c r="F35" s="318"/>
      <c r="G35" s="318"/>
      <c r="H35" s="318"/>
      <c r="I35" s="318"/>
      <c r="J35" s="318"/>
      <c r="K35" s="318"/>
      <c r="L35" s="318"/>
      <c r="M35" s="318"/>
      <c r="N35" s="318"/>
      <c r="O35" s="318"/>
      <c r="P35" s="318"/>
      <c r="Q35" s="318"/>
      <c r="R35" s="318"/>
      <c r="S35" s="468"/>
      <c r="T35" s="469"/>
      <c r="U35" s="469"/>
      <c r="V35" s="469"/>
      <c r="W35" s="469"/>
      <c r="X35" s="469"/>
      <c r="Y35" s="469"/>
      <c r="Z35" s="469"/>
      <c r="AA35" s="469"/>
      <c r="AB35" s="469"/>
      <c r="AC35" s="469"/>
      <c r="AD35" s="470"/>
      <c r="AE35" s="468"/>
      <c r="AF35" s="469"/>
      <c r="AG35" s="469"/>
      <c r="AH35" s="469"/>
      <c r="AI35" s="469"/>
      <c r="AJ35" s="469"/>
      <c r="AK35" s="469"/>
      <c r="AL35" s="469"/>
      <c r="AM35" s="469"/>
      <c r="AN35" s="469"/>
      <c r="AO35" s="469"/>
      <c r="AP35" s="470"/>
      <c r="AQ35" s="468"/>
      <c r="AR35" s="469"/>
      <c r="AS35" s="469"/>
      <c r="AT35" s="469"/>
      <c r="AU35" s="469"/>
      <c r="AV35" s="469"/>
      <c r="AW35" s="469"/>
      <c r="AX35" s="469"/>
      <c r="AY35" s="469"/>
      <c r="AZ35" s="469"/>
      <c r="BA35" s="469"/>
      <c r="BB35" s="470"/>
      <c r="BC35" s="468"/>
      <c r="BD35" s="469"/>
      <c r="BE35" s="469"/>
      <c r="BF35" s="469"/>
      <c r="BG35" s="469"/>
      <c r="BH35" s="469"/>
      <c r="BI35" s="469"/>
      <c r="BJ35" s="469"/>
      <c r="BK35" s="469"/>
      <c r="BL35" s="469"/>
      <c r="BM35" s="469"/>
      <c r="BN35" s="470"/>
      <c r="BO35" s="429"/>
      <c r="BP35" s="430"/>
      <c r="BQ35" s="430"/>
      <c r="BR35" s="430"/>
      <c r="BS35" s="430"/>
      <c r="BT35" s="430"/>
      <c r="BU35" s="430"/>
      <c r="BV35" s="430"/>
      <c r="BW35" s="430"/>
      <c r="BX35" s="430"/>
      <c r="BY35" s="430"/>
      <c r="BZ35" s="431"/>
      <c r="CC35" s="93"/>
    </row>
    <row r="36" spans="2:81" ht="18.75" customHeight="1" thickBot="1">
      <c r="B36" s="92"/>
      <c r="D36" s="402"/>
      <c r="E36" s="403"/>
      <c r="F36" s="320"/>
      <c r="G36" s="320"/>
      <c r="H36" s="320"/>
      <c r="I36" s="320"/>
      <c r="J36" s="320"/>
      <c r="K36" s="320"/>
      <c r="L36" s="320"/>
      <c r="M36" s="320"/>
      <c r="N36" s="320"/>
      <c r="O36" s="320"/>
      <c r="P36" s="320"/>
      <c r="Q36" s="320"/>
      <c r="R36" s="320"/>
      <c r="S36" s="471"/>
      <c r="T36" s="472"/>
      <c r="U36" s="472"/>
      <c r="V36" s="472"/>
      <c r="W36" s="472"/>
      <c r="X36" s="472"/>
      <c r="Y36" s="472"/>
      <c r="Z36" s="472"/>
      <c r="AA36" s="472"/>
      <c r="AB36" s="472"/>
      <c r="AC36" s="472"/>
      <c r="AD36" s="473"/>
      <c r="AE36" s="471"/>
      <c r="AF36" s="472"/>
      <c r="AG36" s="472"/>
      <c r="AH36" s="472"/>
      <c r="AI36" s="472"/>
      <c r="AJ36" s="472"/>
      <c r="AK36" s="472"/>
      <c r="AL36" s="472"/>
      <c r="AM36" s="472"/>
      <c r="AN36" s="472"/>
      <c r="AO36" s="472"/>
      <c r="AP36" s="473"/>
      <c r="AQ36" s="471"/>
      <c r="AR36" s="472"/>
      <c r="AS36" s="472"/>
      <c r="AT36" s="472"/>
      <c r="AU36" s="472"/>
      <c r="AV36" s="472"/>
      <c r="AW36" s="472"/>
      <c r="AX36" s="472"/>
      <c r="AY36" s="472"/>
      <c r="AZ36" s="472"/>
      <c r="BA36" s="472"/>
      <c r="BB36" s="473"/>
      <c r="BC36" s="471"/>
      <c r="BD36" s="472"/>
      <c r="BE36" s="472"/>
      <c r="BF36" s="472"/>
      <c r="BG36" s="472"/>
      <c r="BH36" s="472"/>
      <c r="BI36" s="472"/>
      <c r="BJ36" s="472"/>
      <c r="BK36" s="472"/>
      <c r="BL36" s="472"/>
      <c r="BM36" s="472"/>
      <c r="BN36" s="473"/>
      <c r="BO36" s="432"/>
      <c r="BP36" s="433"/>
      <c r="BQ36" s="433"/>
      <c r="BR36" s="433"/>
      <c r="BS36" s="433"/>
      <c r="BT36" s="433"/>
      <c r="BU36" s="433"/>
      <c r="BV36" s="433"/>
      <c r="BW36" s="433"/>
      <c r="BX36" s="433"/>
      <c r="BY36" s="433"/>
      <c r="BZ36" s="434"/>
      <c r="CC36" s="93"/>
    </row>
    <row r="37" spans="2:81" ht="19.5" customHeight="1">
      <c r="B37" s="92"/>
      <c r="D37" s="402"/>
      <c r="E37" s="403"/>
      <c r="F37" s="406" t="s">
        <v>15</v>
      </c>
      <c r="G37" s="407"/>
      <c r="H37" s="407"/>
      <c r="I37" s="407"/>
      <c r="J37" s="407"/>
      <c r="K37" s="407"/>
      <c r="L37" s="407"/>
      <c r="M37" s="407"/>
      <c r="N37" s="407"/>
      <c r="O37" s="407"/>
      <c r="P37" s="407"/>
      <c r="Q37" s="407"/>
      <c r="R37" s="408"/>
      <c r="S37" s="494"/>
      <c r="T37" s="495"/>
      <c r="U37" s="495"/>
      <c r="V37" s="495"/>
      <c r="W37" s="495"/>
      <c r="X37" s="495"/>
      <c r="Y37" s="495"/>
      <c r="Z37" s="495"/>
      <c r="AA37" s="495"/>
      <c r="AB37" s="495"/>
      <c r="AC37" s="495"/>
      <c r="AD37" s="496"/>
      <c r="AE37" s="494"/>
      <c r="AF37" s="495"/>
      <c r="AG37" s="495"/>
      <c r="AH37" s="495"/>
      <c r="AI37" s="495"/>
      <c r="AJ37" s="495"/>
      <c r="AK37" s="495"/>
      <c r="AL37" s="495"/>
      <c r="AM37" s="495"/>
      <c r="AN37" s="495"/>
      <c r="AO37" s="495"/>
      <c r="AP37" s="496"/>
      <c r="AQ37" s="494"/>
      <c r="AR37" s="495"/>
      <c r="AS37" s="495"/>
      <c r="AT37" s="495"/>
      <c r="AU37" s="495"/>
      <c r="AV37" s="495"/>
      <c r="AW37" s="495"/>
      <c r="AX37" s="495"/>
      <c r="AY37" s="495"/>
      <c r="AZ37" s="495"/>
      <c r="BA37" s="495"/>
      <c r="BB37" s="496"/>
      <c r="BC37" s="494"/>
      <c r="BD37" s="495"/>
      <c r="BE37" s="495"/>
      <c r="BF37" s="495"/>
      <c r="BG37" s="495"/>
      <c r="BH37" s="495"/>
      <c r="BI37" s="495"/>
      <c r="BJ37" s="495"/>
      <c r="BK37" s="495"/>
      <c r="BL37" s="495"/>
      <c r="BM37" s="495"/>
      <c r="BN37" s="496"/>
      <c r="BO37" s="349">
        <f>SUM(S28:BZ28,S37:BN37)</f>
        <v>0</v>
      </c>
      <c r="BP37" s="350"/>
      <c r="BQ37" s="489"/>
      <c r="BR37" s="489"/>
      <c r="BS37" s="489"/>
      <c r="BT37" s="489"/>
      <c r="BU37" s="489"/>
      <c r="BV37" s="489"/>
      <c r="BW37" s="489"/>
      <c r="BX37" s="489"/>
      <c r="BY37" s="489"/>
      <c r="BZ37" s="490"/>
      <c r="CC37" s="93"/>
    </row>
    <row r="38" spans="2:81" ht="19.5" customHeight="1" thickBot="1">
      <c r="B38" s="92"/>
      <c r="D38" s="402"/>
      <c r="E38" s="403"/>
      <c r="F38" s="406" t="s">
        <v>60</v>
      </c>
      <c r="G38" s="407"/>
      <c r="H38" s="407"/>
      <c r="I38" s="407"/>
      <c r="J38" s="407"/>
      <c r="K38" s="407"/>
      <c r="L38" s="407"/>
      <c r="M38" s="407"/>
      <c r="N38" s="407"/>
      <c r="O38" s="407"/>
      <c r="P38" s="407"/>
      <c r="Q38" s="407"/>
      <c r="R38" s="408"/>
      <c r="S38" s="313">
        <f>MIN($U$14,ROUNDDOWN(S37*0.1,0))</f>
        <v>0</v>
      </c>
      <c r="T38" s="314"/>
      <c r="U38" s="314"/>
      <c r="V38" s="314"/>
      <c r="W38" s="314"/>
      <c r="X38" s="314"/>
      <c r="Y38" s="314"/>
      <c r="Z38" s="314"/>
      <c r="AA38" s="314"/>
      <c r="AB38" s="314"/>
      <c r="AC38" s="314"/>
      <c r="AD38" s="315"/>
      <c r="AE38" s="313">
        <f>MIN($U$14,ROUNDDOWN(AE37*0.1,0))</f>
        <v>0</v>
      </c>
      <c r="AF38" s="314"/>
      <c r="AG38" s="314"/>
      <c r="AH38" s="314"/>
      <c r="AI38" s="314"/>
      <c r="AJ38" s="314"/>
      <c r="AK38" s="314"/>
      <c r="AL38" s="314"/>
      <c r="AM38" s="314"/>
      <c r="AN38" s="314"/>
      <c r="AO38" s="314"/>
      <c r="AP38" s="315"/>
      <c r="AQ38" s="313">
        <f>MIN($U$14,ROUNDDOWN(AQ37*0.1,0))</f>
        <v>0</v>
      </c>
      <c r="AR38" s="314"/>
      <c r="AS38" s="314"/>
      <c r="AT38" s="314"/>
      <c r="AU38" s="314"/>
      <c r="AV38" s="314"/>
      <c r="AW38" s="314"/>
      <c r="AX38" s="314"/>
      <c r="AY38" s="314"/>
      <c r="AZ38" s="314"/>
      <c r="BA38" s="314"/>
      <c r="BB38" s="315"/>
      <c r="BC38" s="313">
        <f>MIN($U$14,ROUNDDOWN(BC37*0.1,0))</f>
        <v>0</v>
      </c>
      <c r="BD38" s="314"/>
      <c r="BE38" s="314"/>
      <c r="BF38" s="314"/>
      <c r="BG38" s="314"/>
      <c r="BH38" s="314"/>
      <c r="BI38" s="314"/>
      <c r="BJ38" s="314"/>
      <c r="BK38" s="314"/>
      <c r="BL38" s="314"/>
      <c r="BM38" s="314"/>
      <c r="BN38" s="315"/>
      <c r="BO38" s="306">
        <f>SUM(S29:BZ29,S38:BN38)</f>
        <v>0</v>
      </c>
      <c r="BP38" s="307"/>
      <c r="BQ38" s="506"/>
      <c r="BR38" s="506"/>
      <c r="BS38" s="506"/>
      <c r="BT38" s="506"/>
      <c r="BU38" s="506"/>
      <c r="BV38" s="506"/>
      <c r="BW38" s="506"/>
      <c r="BX38" s="506"/>
      <c r="BY38" s="506"/>
      <c r="BZ38" s="507"/>
      <c r="CC38" s="93"/>
    </row>
    <row r="39" spans="2:81" ht="19.5" customHeight="1" thickBot="1">
      <c r="B39" s="92"/>
      <c r="D39" s="404"/>
      <c r="E39" s="405"/>
      <c r="F39" s="416" t="s">
        <v>61</v>
      </c>
      <c r="G39" s="417"/>
      <c r="H39" s="417"/>
      <c r="I39" s="417"/>
      <c r="J39" s="417"/>
      <c r="K39" s="417"/>
      <c r="L39" s="417"/>
      <c r="M39" s="417"/>
      <c r="N39" s="417"/>
      <c r="O39" s="417"/>
      <c r="P39" s="417"/>
      <c r="Q39" s="417"/>
      <c r="R39" s="418"/>
      <c r="S39" s="310">
        <f>MIN($U$14-$S$30-$AE$30-$AQ$30-$BC$30-$BO$30,S38)</f>
        <v>0</v>
      </c>
      <c r="T39" s="311"/>
      <c r="U39" s="311"/>
      <c r="V39" s="311"/>
      <c r="W39" s="311"/>
      <c r="X39" s="311"/>
      <c r="Y39" s="311"/>
      <c r="Z39" s="311"/>
      <c r="AA39" s="311"/>
      <c r="AB39" s="311"/>
      <c r="AC39" s="311"/>
      <c r="AD39" s="312"/>
      <c r="AE39" s="310">
        <f>MIN($U$14-$S$30-$AE$30-$AQ$30-$BC$30-$BO$30-$S$39,AE38)</f>
        <v>0</v>
      </c>
      <c r="AF39" s="311"/>
      <c r="AG39" s="311"/>
      <c r="AH39" s="311"/>
      <c r="AI39" s="311"/>
      <c r="AJ39" s="311"/>
      <c r="AK39" s="311"/>
      <c r="AL39" s="311"/>
      <c r="AM39" s="311"/>
      <c r="AN39" s="311"/>
      <c r="AO39" s="311"/>
      <c r="AP39" s="312"/>
      <c r="AQ39" s="310">
        <f>MIN($U$14-$S$30-$AE$30-$AQ$30-$BC$30-$BO$30-$S$39-$AE$39,AQ38)</f>
        <v>0</v>
      </c>
      <c r="AR39" s="311"/>
      <c r="AS39" s="311"/>
      <c r="AT39" s="311"/>
      <c r="AU39" s="311"/>
      <c r="AV39" s="311"/>
      <c r="AW39" s="311"/>
      <c r="AX39" s="311"/>
      <c r="AY39" s="311"/>
      <c r="AZ39" s="311"/>
      <c r="BA39" s="311"/>
      <c r="BB39" s="312"/>
      <c r="BC39" s="310">
        <f>MIN($U$14-$S$30-$AE$30-$AQ$30-$BC$30-$BO$30-$S$39-$AE$39-$AQ$39,BC38)</f>
        <v>0</v>
      </c>
      <c r="BD39" s="311"/>
      <c r="BE39" s="311"/>
      <c r="BF39" s="311"/>
      <c r="BG39" s="311"/>
      <c r="BH39" s="311"/>
      <c r="BI39" s="311"/>
      <c r="BJ39" s="311"/>
      <c r="BK39" s="311"/>
      <c r="BL39" s="311"/>
      <c r="BM39" s="311"/>
      <c r="BN39" s="312"/>
      <c r="BO39" s="306">
        <f>SUM(S30:BZ30,S39:BN39)</f>
        <v>0</v>
      </c>
      <c r="BP39" s="307"/>
      <c r="BQ39" s="506"/>
      <c r="BR39" s="506"/>
      <c r="BS39" s="506"/>
      <c r="BT39" s="506"/>
      <c r="BU39" s="506"/>
      <c r="BV39" s="506"/>
      <c r="BW39" s="506"/>
      <c r="BX39" s="506"/>
      <c r="BY39" s="506"/>
      <c r="BZ39" s="507"/>
      <c r="CC39" s="93"/>
    </row>
    <row r="40" spans="2:81" ht="18.75" customHeight="1">
      <c r="B40" s="92"/>
      <c r="CC40" s="93"/>
    </row>
    <row r="41" spans="2:81" ht="18.75" customHeight="1">
      <c r="B41" s="92"/>
      <c r="CC41" s="93"/>
    </row>
    <row r="42" spans="2:81" ht="18.75" customHeight="1">
      <c r="B42" s="92"/>
      <c r="CC42" s="93"/>
    </row>
    <row r="43" spans="2:81" ht="18.75" customHeight="1">
      <c r="B43" s="92"/>
      <c r="CC43" s="93"/>
    </row>
    <row r="44" spans="2:81" ht="18.75" customHeight="1">
      <c r="B44" s="123"/>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5"/>
    </row>
  </sheetData>
  <sheetProtection sheet="1" formatCells="0" formatColumns="0" formatRows="0" selectLockedCells="1"/>
  <mergeCells count="97">
    <mergeCell ref="BC28:BN28"/>
    <mergeCell ref="S28:AD28"/>
    <mergeCell ref="S29:AD29"/>
    <mergeCell ref="D16:AB16"/>
    <mergeCell ref="AC16:AF16"/>
    <mergeCell ref="F29:R29"/>
    <mergeCell ref="BC25:BN27"/>
    <mergeCell ref="BC23:BN23"/>
    <mergeCell ref="AQ25:BB27"/>
    <mergeCell ref="AQ23:BB23"/>
    <mergeCell ref="D2:BZ2"/>
    <mergeCell ref="BO39:BZ39"/>
    <mergeCell ref="BC39:BN39"/>
    <mergeCell ref="AQ39:BB39"/>
    <mergeCell ref="AE39:AP39"/>
    <mergeCell ref="S39:AD39"/>
    <mergeCell ref="BC38:BN38"/>
    <mergeCell ref="BO38:BZ38"/>
    <mergeCell ref="AQ38:BB38"/>
    <mergeCell ref="AE38:AP38"/>
    <mergeCell ref="F25:R27"/>
    <mergeCell ref="S25:AD27"/>
    <mergeCell ref="F23:R23"/>
    <mergeCell ref="S23:AD23"/>
    <mergeCell ref="F24:R24"/>
    <mergeCell ref="S32:AD32"/>
    <mergeCell ref="S38:AD38"/>
    <mergeCell ref="AE23:AP23"/>
    <mergeCell ref="S24:AD24"/>
    <mergeCell ref="AE25:AP27"/>
    <mergeCell ref="S37:AD37"/>
    <mergeCell ref="AE37:AP37"/>
    <mergeCell ref="S34:AD36"/>
    <mergeCell ref="AQ37:BB37"/>
    <mergeCell ref="BC37:BN37"/>
    <mergeCell ref="AQ34:BB36"/>
    <mergeCell ref="BC33:BN33"/>
    <mergeCell ref="AQ33:BB33"/>
    <mergeCell ref="AW7:BZ12"/>
    <mergeCell ref="BC29:BN29"/>
    <mergeCell ref="AQ30:BB30"/>
    <mergeCell ref="BC30:BN30"/>
    <mergeCell ref="BO28:BZ28"/>
    <mergeCell ref="BC34:BN36"/>
    <mergeCell ref="AE24:AP24"/>
    <mergeCell ref="AQ24:BB24"/>
    <mergeCell ref="BC24:BN24"/>
    <mergeCell ref="AE29:AP29"/>
    <mergeCell ref="S30:AD30"/>
    <mergeCell ref="AQ29:BB29"/>
    <mergeCell ref="AE33:AP33"/>
    <mergeCell ref="AQ28:BB28"/>
    <mergeCell ref="AE28:AP28"/>
    <mergeCell ref="BO37:BZ37"/>
    <mergeCell ref="BO29:BZ29"/>
    <mergeCell ref="BO30:BZ30"/>
    <mergeCell ref="BO24:BZ24"/>
    <mergeCell ref="BO23:BZ23"/>
    <mergeCell ref="BO25:BZ27"/>
    <mergeCell ref="AN6:AV6"/>
    <mergeCell ref="D6:P6"/>
    <mergeCell ref="D7:P8"/>
    <mergeCell ref="Q7:AJ8"/>
    <mergeCell ref="AN7:AV12"/>
    <mergeCell ref="AL6:AM12"/>
    <mergeCell ref="D9:P9"/>
    <mergeCell ref="Q9:AJ10"/>
    <mergeCell ref="BW4:BZ4"/>
    <mergeCell ref="BN4:BP4"/>
    <mergeCell ref="Q6:AJ6"/>
    <mergeCell ref="F34:R36"/>
    <mergeCell ref="F37:R37"/>
    <mergeCell ref="F30:R30"/>
    <mergeCell ref="F32:R32"/>
    <mergeCell ref="F33:R33"/>
    <mergeCell ref="AE32:AP32"/>
    <mergeCell ref="AE30:AP30"/>
    <mergeCell ref="U14:AD14"/>
    <mergeCell ref="D23:E30"/>
    <mergeCell ref="D32:E39"/>
    <mergeCell ref="Q11:AJ12"/>
    <mergeCell ref="BH4:BM4"/>
    <mergeCell ref="BQ4:BV4"/>
    <mergeCell ref="BC4:BG4"/>
    <mergeCell ref="AE34:AP36"/>
    <mergeCell ref="D12:P12"/>
    <mergeCell ref="AQ32:BB32"/>
    <mergeCell ref="F38:R38"/>
    <mergeCell ref="F39:R39"/>
    <mergeCell ref="F28:R28"/>
    <mergeCell ref="D10:P10"/>
    <mergeCell ref="D11:P11"/>
    <mergeCell ref="AW6:BZ6"/>
    <mergeCell ref="S33:AD33"/>
    <mergeCell ref="BO32:BZ36"/>
    <mergeCell ref="BC32:BN32"/>
    <mergeCell ref="D14:T14"/>
  </mergeCells>
  <dataValidations count="1">
    <dataValidation type="list" allowBlank="1" showInputMessage="1" showErrorMessage="1" sqref="U14:AD14">
      <formula1>$CG$9:$CG$10</formula1>
    </dataValidation>
  </dataValidations>
  <printOptions horizontalCentered="1" verticalCentered="1"/>
  <pageMargins left="0" right="0" top="0" bottom="0" header="0.11811023622047245" footer="0.11811023622047245"/>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AH113"/>
  <sheetViews>
    <sheetView showGridLines="0" tabSelected="1" view="pageBreakPreview" zoomScale="75" zoomScaleNormal="75" zoomScaleSheetLayoutView="75" zoomScalePageLayoutView="0" workbookViewId="0" topLeftCell="A1">
      <selection activeCell="AA15" sqref="AA15"/>
    </sheetView>
  </sheetViews>
  <sheetFormatPr defaultColWidth="9.00390625" defaultRowHeight="13.5"/>
  <cols>
    <col min="1" max="1" width="5.625" style="10" customWidth="1"/>
    <col min="2" max="2" width="4.00390625" style="10" customWidth="1"/>
    <col min="3" max="3" width="19.625" style="18" customWidth="1"/>
    <col min="4" max="4" width="6.125" style="18" customWidth="1"/>
    <col min="5" max="5" width="12.625" style="18" customWidth="1"/>
    <col min="6" max="6" width="13.50390625" style="18" customWidth="1"/>
    <col min="7" max="7" width="13.875" style="18" customWidth="1"/>
    <col min="8" max="8" width="12.50390625" style="18" customWidth="1"/>
    <col min="9" max="9" width="1.25" style="18" customWidth="1"/>
    <col min="10" max="10" width="13.25390625" style="18" customWidth="1"/>
    <col min="11" max="11" width="12.375" style="10" customWidth="1"/>
    <col min="12" max="12" width="1.12109375" style="10" customWidth="1"/>
    <col min="13" max="13" width="14.50390625" style="10" customWidth="1"/>
    <col min="14" max="14" width="2.25390625" style="10" customWidth="1"/>
    <col min="15" max="15" width="5.625" style="10" customWidth="1"/>
    <col min="16" max="16" width="4.00390625" style="10" customWidth="1"/>
    <col min="17" max="17" width="19.625" style="18" customWidth="1"/>
    <col min="18" max="18" width="6.125" style="18" customWidth="1"/>
    <col min="19" max="19" width="12.625" style="18" customWidth="1"/>
    <col min="20" max="20" width="13.50390625" style="18" customWidth="1"/>
    <col min="21" max="21" width="13.875" style="18" customWidth="1"/>
    <col min="22" max="22" width="12.50390625" style="18" customWidth="1"/>
    <col min="23" max="23" width="1.25" style="18" customWidth="1"/>
    <col min="24" max="24" width="13.25390625" style="18" customWidth="1"/>
    <col min="25" max="25" width="12.375" style="10" customWidth="1"/>
    <col min="26" max="26" width="1.12109375" style="10" customWidth="1"/>
    <col min="27" max="27" width="14.50390625" style="10" customWidth="1"/>
    <col min="28" max="28" width="2.25390625" style="10" customWidth="1"/>
    <col min="29" max="29" width="10.625" style="10" customWidth="1"/>
    <col min="30" max="30" width="2.25390625" style="10" customWidth="1"/>
    <col min="31" max="31" width="19.00390625" style="12" customWidth="1"/>
    <col min="32" max="32" width="5.875" style="3" customWidth="1"/>
    <col min="33" max="33" width="4.75390625" style="3" customWidth="1"/>
    <col min="34" max="34" width="9.00390625" style="3" customWidth="1"/>
    <col min="35" max="16384" width="9.00390625" style="10" customWidth="1"/>
  </cols>
  <sheetData>
    <row r="1" spans="1:31" ht="20.25" customHeight="1">
      <c r="A1" s="177" t="s">
        <v>88</v>
      </c>
      <c r="B1" s="178"/>
      <c r="C1" s="179"/>
      <c r="D1" s="179"/>
      <c r="E1" s="178"/>
      <c r="F1" s="178"/>
      <c r="G1" s="178"/>
      <c r="H1" s="178"/>
      <c r="I1" s="178"/>
      <c r="J1" s="180"/>
      <c r="K1" s="180"/>
      <c r="L1" s="180"/>
      <c r="M1" s="180"/>
      <c r="N1" s="180"/>
      <c r="O1" s="19" t="s">
        <v>88</v>
      </c>
      <c r="P1" s="2"/>
      <c r="Q1" s="1"/>
      <c r="R1" s="1"/>
      <c r="S1" s="2"/>
      <c r="T1" s="2"/>
      <c r="U1" s="2"/>
      <c r="V1" s="2"/>
      <c r="W1" s="2"/>
      <c r="X1" s="3"/>
      <c r="Y1" s="3"/>
      <c r="Z1" s="3"/>
      <c r="AA1" s="3"/>
      <c r="AB1" s="3"/>
      <c r="AC1" s="3"/>
      <c r="AD1" s="4"/>
      <c r="AE1" s="3"/>
    </row>
    <row r="2" spans="1:31" ht="28.5" customHeight="1">
      <c r="A2" s="181"/>
      <c r="B2" s="511" t="s">
        <v>66</v>
      </c>
      <c r="C2" s="511"/>
      <c r="D2" s="511"/>
      <c r="E2" s="511"/>
      <c r="F2" s="511"/>
      <c r="G2" s="511"/>
      <c r="H2" s="511"/>
      <c r="I2" s="511"/>
      <c r="J2" s="511"/>
      <c r="K2" s="511"/>
      <c r="L2" s="511"/>
      <c r="M2" s="511"/>
      <c r="N2" s="182"/>
      <c r="P2" s="581" t="s">
        <v>66</v>
      </c>
      <c r="Q2" s="581"/>
      <c r="R2" s="581"/>
      <c r="S2" s="581"/>
      <c r="T2" s="581"/>
      <c r="U2" s="581"/>
      <c r="V2" s="581"/>
      <c r="W2" s="581"/>
      <c r="X2" s="581"/>
      <c r="Y2" s="581"/>
      <c r="Z2" s="581"/>
      <c r="AA2" s="581"/>
      <c r="AB2" s="66"/>
      <c r="AC2" s="66"/>
      <c r="AD2" s="66"/>
      <c r="AE2" s="3"/>
    </row>
    <row r="3" spans="1:31" ht="28.5" customHeight="1">
      <c r="A3" s="182"/>
      <c r="B3" s="512" t="s">
        <v>83</v>
      </c>
      <c r="C3" s="512"/>
      <c r="D3" s="512"/>
      <c r="E3" s="512"/>
      <c r="F3" s="512"/>
      <c r="G3" s="512"/>
      <c r="H3" s="512"/>
      <c r="I3" s="512"/>
      <c r="J3" s="512"/>
      <c r="K3" s="512"/>
      <c r="L3" s="512"/>
      <c r="M3" s="512"/>
      <c r="N3" s="183"/>
      <c r="O3" s="66"/>
      <c r="P3" s="582" t="s">
        <v>83</v>
      </c>
      <c r="Q3" s="582"/>
      <c r="R3" s="582"/>
      <c r="S3" s="582"/>
      <c r="T3" s="582"/>
      <c r="U3" s="582"/>
      <c r="V3" s="582"/>
      <c r="W3" s="582"/>
      <c r="X3" s="582"/>
      <c r="Y3" s="582"/>
      <c r="Z3" s="582"/>
      <c r="AA3" s="582"/>
      <c r="AB3" s="126"/>
      <c r="AC3" s="66"/>
      <c r="AD3" s="66"/>
      <c r="AE3" s="3"/>
    </row>
    <row r="4" spans="1:30" s="131" customFormat="1" ht="28.5" customHeight="1">
      <c r="A4" s="184"/>
      <c r="B4" s="184"/>
      <c r="C4" s="184"/>
      <c r="D4" s="184"/>
      <c r="E4" s="278" t="s">
        <v>92</v>
      </c>
      <c r="F4" s="185">
        <f>TRIM('管理結果票'!BH4)</f>
      </c>
      <c r="G4" s="186" t="s">
        <v>64</v>
      </c>
      <c r="H4" s="185">
        <f>TRIM('管理結果票'!BQ4)</f>
      </c>
      <c r="I4" s="184" t="s">
        <v>65</v>
      </c>
      <c r="J4" s="184"/>
      <c r="K4" s="184"/>
      <c r="L4" s="184"/>
      <c r="M4" s="184"/>
      <c r="N4" s="184"/>
      <c r="O4" s="127"/>
      <c r="P4" s="127"/>
      <c r="Q4" s="127"/>
      <c r="R4" s="127"/>
      <c r="S4" s="128" t="s">
        <v>63</v>
      </c>
      <c r="T4" s="129">
        <v>21</v>
      </c>
      <c r="U4" s="130" t="s">
        <v>64</v>
      </c>
      <c r="V4" s="129">
        <v>7</v>
      </c>
      <c r="W4" s="127" t="s">
        <v>65</v>
      </c>
      <c r="X4" s="127"/>
      <c r="Y4" s="127"/>
      <c r="Z4" s="127"/>
      <c r="AA4" s="127"/>
      <c r="AB4" s="127"/>
      <c r="AC4" s="127"/>
      <c r="AD4" s="127"/>
    </row>
    <row r="5" spans="1:31" ht="15.75" customHeight="1">
      <c r="A5" s="180"/>
      <c r="B5" s="178"/>
      <c r="C5" s="178"/>
      <c r="D5" s="178"/>
      <c r="E5" s="178"/>
      <c r="F5" s="178"/>
      <c r="G5" s="178"/>
      <c r="H5" s="178"/>
      <c r="I5" s="178"/>
      <c r="J5" s="180"/>
      <c r="K5" s="180"/>
      <c r="L5" s="180"/>
      <c r="M5" s="180"/>
      <c r="N5" s="180"/>
      <c r="O5" s="3"/>
      <c r="P5" s="2"/>
      <c r="Q5" s="2"/>
      <c r="R5" s="2"/>
      <c r="S5" s="2"/>
      <c r="T5" s="2"/>
      <c r="U5" s="2"/>
      <c r="V5" s="2"/>
      <c r="W5" s="2"/>
      <c r="X5" s="3"/>
      <c r="Y5" s="3"/>
      <c r="Z5" s="3"/>
      <c r="AA5" s="3"/>
      <c r="AB5" s="3"/>
      <c r="AC5" s="3"/>
      <c r="AD5" s="4"/>
      <c r="AE5" s="3"/>
    </row>
    <row r="6" spans="1:31" s="6" customFormat="1" ht="36" customHeight="1">
      <c r="A6" s="187"/>
      <c r="B6" s="513" t="s">
        <v>14</v>
      </c>
      <c r="C6" s="514"/>
      <c r="D6" s="515" t="str">
        <f>TRIM('管理結果票'!Q6)</f>
        <v>131181</v>
      </c>
      <c r="E6" s="515"/>
      <c r="F6" s="515"/>
      <c r="G6" s="187"/>
      <c r="H6" s="523" t="s">
        <v>1</v>
      </c>
      <c r="I6" s="523"/>
      <c r="J6" s="523"/>
      <c r="K6" s="518">
        <f>TRIM('管理結果票'!AW6)</f>
      </c>
      <c r="L6" s="519"/>
      <c r="M6" s="519"/>
      <c r="N6" s="188"/>
      <c r="O6" s="5"/>
      <c r="P6" s="562" t="s">
        <v>14</v>
      </c>
      <c r="Q6" s="563"/>
      <c r="R6" s="583">
        <v>131181</v>
      </c>
      <c r="S6" s="583"/>
      <c r="T6" s="583"/>
      <c r="U6" s="5"/>
      <c r="V6" s="584" t="s">
        <v>1</v>
      </c>
      <c r="W6" s="584"/>
      <c r="X6" s="584"/>
      <c r="Y6" s="585">
        <v>1311811111</v>
      </c>
      <c r="Z6" s="586"/>
      <c r="AA6" s="587"/>
      <c r="AB6" s="69"/>
      <c r="AC6" s="67"/>
      <c r="AD6" s="5"/>
      <c r="AE6" s="5"/>
    </row>
    <row r="7" spans="1:31" s="6" customFormat="1" ht="42.75" customHeight="1">
      <c r="A7" s="187"/>
      <c r="B7" s="513" t="s">
        <v>0</v>
      </c>
      <c r="C7" s="514"/>
      <c r="D7" s="539">
        <f>TRIM('管理結果票'!Q7)</f>
      </c>
      <c r="E7" s="540"/>
      <c r="F7" s="541"/>
      <c r="G7" s="187"/>
      <c r="H7" s="524" t="s">
        <v>13</v>
      </c>
      <c r="I7" s="525"/>
      <c r="J7" s="525"/>
      <c r="K7" s="520">
        <f>TRIM('管理結果票'!AW7)</f>
      </c>
      <c r="L7" s="521"/>
      <c r="M7" s="522"/>
      <c r="N7" s="189"/>
      <c r="O7" s="5"/>
      <c r="P7" s="562" t="s">
        <v>0</v>
      </c>
      <c r="Q7" s="563"/>
      <c r="R7" s="564">
        <v>1324567</v>
      </c>
      <c r="S7" s="565"/>
      <c r="T7" s="566"/>
      <c r="U7" s="5"/>
      <c r="V7" s="567" t="s">
        <v>13</v>
      </c>
      <c r="W7" s="568"/>
      <c r="X7" s="568"/>
      <c r="Y7" s="588" t="s">
        <v>67</v>
      </c>
      <c r="Z7" s="589"/>
      <c r="AA7" s="590"/>
      <c r="AB7" s="33"/>
      <c r="AC7" s="68"/>
      <c r="AD7" s="5"/>
      <c r="AE7" s="5"/>
    </row>
    <row r="8" spans="1:31" s="6" customFormat="1" ht="34.5" customHeight="1">
      <c r="A8" s="187"/>
      <c r="B8" s="516" t="s">
        <v>2</v>
      </c>
      <c r="C8" s="517"/>
      <c r="D8" s="539">
        <f>TRIM('管理結果票'!Q9)</f>
      </c>
      <c r="E8" s="540"/>
      <c r="F8" s="541"/>
      <c r="G8" s="187"/>
      <c r="H8" s="538" t="s">
        <v>4</v>
      </c>
      <c r="I8" s="538"/>
      <c r="J8" s="538"/>
      <c r="K8" s="548"/>
      <c r="L8" s="549"/>
      <c r="M8" s="550"/>
      <c r="N8" s="190"/>
      <c r="O8" s="5"/>
      <c r="P8" s="591" t="s">
        <v>2</v>
      </c>
      <c r="Q8" s="592"/>
      <c r="R8" s="593" t="s">
        <v>68</v>
      </c>
      <c r="S8" s="594"/>
      <c r="T8" s="595"/>
      <c r="U8" s="5"/>
      <c r="V8" s="596" t="s">
        <v>4</v>
      </c>
      <c r="W8" s="596"/>
      <c r="X8" s="596"/>
      <c r="Y8" s="548" t="s">
        <v>84</v>
      </c>
      <c r="Z8" s="597"/>
      <c r="AA8" s="598"/>
      <c r="AB8" s="70"/>
      <c r="AC8" s="21"/>
      <c r="AD8" s="5"/>
      <c r="AE8" s="5"/>
    </row>
    <row r="9" spans="1:31" s="8" customFormat="1" ht="38.25" customHeight="1">
      <c r="A9" s="191"/>
      <c r="B9" s="516" t="s">
        <v>3</v>
      </c>
      <c r="C9" s="517"/>
      <c r="D9" s="539">
        <f>TRIM('管理結果票'!Q11)</f>
      </c>
      <c r="E9" s="540"/>
      <c r="F9" s="541"/>
      <c r="G9" s="191"/>
      <c r="H9" s="538"/>
      <c r="I9" s="538"/>
      <c r="J9" s="538"/>
      <c r="K9" s="551"/>
      <c r="L9" s="552"/>
      <c r="M9" s="553"/>
      <c r="N9" s="190"/>
      <c r="O9" s="7"/>
      <c r="P9" s="591" t="s">
        <v>3</v>
      </c>
      <c r="Q9" s="592"/>
      <c r="R9" s="593">
        <f>TRIM('管理結果票'!AE11)</f>
      </c>
      <c r="S9" s="594"/>
      <c r="T9" s="595"/>
      <c r="U9" s="7"/>
      <c r="V9" s="596"/>
      <c r="W9" s="596"/>
      <c r="X9" s="596"/>
      <c r="Y9" s="599"/>
      <c r="Z9" s="600"/>
      <c r="AA9" s="601"/>
      <c r="AB9" s="70"/>
      <c r="AC9" s="21"/>
      <c r="AD9" s="7"/>
      <c r="AE9" s="7"/>
    </row>
    <row r="10" spans="1:31" s="8" customFormat="1" ht="19.5" customHeight="1">
      <c r="A10" s="191"/>
      <c r="B10" s="576" t="s">
        <v>5</v>
      </c>
      <c r="C10" s="577"/>
      <c r="D10" s="570">
        <f>'管理結果票'!U14</f>
        <v>9300</v>
      </c>
      <c r="E10" s="571"/>
      <c r="F10" s="574" t="s">
        <v>39</v>
      </c>
      <c r="G10" s="191"/>
      <c r="H10" s="538"/>
      <c r="I10" s="538"/>
      <c r="J10" s="538"/>
      <c r="K10" s="554"/>
      <c r="L10" s="555"/>
      <c r="M10" s="556"/>
      <c r="N10" s="190"/>
      <c r="O10" s="7"/>
      <c r="P10" s="602" t="s">
        <v>5</v>
      </c>
      <c r="Q10" s="603"/>
      <c r="R10" s="606">
        <v>4600</v>
      </c>
      <c r="S10" s="607"/>
      <c r="T10" s="610" t="s">
        <v>39</v>
      </c>
      <c r="U10" s="7"/>
      <c r="V10" s="596"/>
      <c r="W10" s="596"/>
      <c r="X10" s="596"/>
      <c r="Y10" s="554" t="s">
        <v>85</v>
      </c>
      <c r="Z10" s="612"/>
      <c r="AA10" s="613"/>
      <c r="AB10" s="70"/>
      <c r="AC10" s="21"/>
      <c r="AD10" s="7"/>
      <c r="AE10" s="7"/>
    </row>
    <row r="11" spans="1:31" s="8" customFormat="1" ht="18" customHeight="1">
      <c r="A11" s="191"/>
      <c r="B11" s="578"/>
      <c r="C11" s="579"/>
      <c r="D11" s="572"/>
      <c r="E11" s="573"/>
      <c r="F11" s="575"/>
      <c r="G11" s="192"/>
      <c r="H11" s="538"/>
      <c r="I11" s="538"/>
      <c r="J11" s="538"/>
      <c r="K11" s="557"/>
      <c r="L11" s="558"/>
      <c r="M11" s="559"/>
      <c r="N11" s="190"/>
      <c r="O11" s="7"/>
      <c r="P11" s="604"/>
      <c r="Q11" s="605"/>
      <c r="R11" s="608"/>
      <c r="S11" s="609"/>
      <c r="T11" s="611"/>
      <c r="U11" s="9"/>
      <c r="V11" s="596"/>
      <c r="W11" s="596"/>
      <c r="X11" s="596"/>
      <c r="Y11" s="614"/>
      <c r="Z11" s="615"/>
      <c r="AA11" s="616"/>
      <c r="AB11" s="70"/>
      <c r="AC11" s="21"/>
      <c r="AD11" s="7"/>
      <c r="AE11" s="7"/>
    </row>
    <row r="12" spans="1:33" s="8" customFormat="1" ht="14.25" customHeight="1">
      <c r="A12" s="191"/>
      <c r="B12" s="192"/>
      <c r="C12" s="192"/>
      <c r="D12" s="192"/>
      <c r="E12" s="580"/>
      <c r="F12" s="580"/>
      <c r="G12" s="580"/>
      <c r="H12" s="192"/>
      <c r="I12" s="192"/>
      <c r="J12" s="194"/>
      <c r="K12" s="194"/>
      <c r="L12" s="194"/>
      <c r="M12" s="195"/>
      <c r="N12" s="195"/>
      <c r="O12" s="7"/>
      <c r="P12" s="9"/>
      <c r="Q12" s="9"/>
      <c r="R12" s="9"/>
      <c r="S12" s="617"/>
      <c r="T12" s="617"/>
      <c r="U12" s="617"/>
      <c r="V12" s="9"/>
      <c r="W12" s="9"/>
      <c r="X12" s="20"/>
      <c r="Y12" s="20"/>
      <c r="Z12" s="20"/>
      <c r="AA12" s="21"/>
      <c r="AB12" s="21"/>
      <c r="AC12" s="21"/>
      <c r="AD12" s="21"/>
      <c r="AE12" s="21"/>
      <c r="AF12" s="7"/>
      <c r="AG12" s="7"/>
    </row>
    <row r="13" spans="1:33" s="8" customFormat="1" ht="32.25" customHeight="1">
      <c r="A13" s="191"/>
      <c r="B13" s="569" t="s">
        <v>35</v>
      </c>
      <c r="C13" s="569"/>
      <c r="D13" s="569"/>
      <c r="E13" s="196">
        <f>TRIM('管理結果票'!AC16)</f>
      </c>
      <c r="F13" s="193"/>
      <c r="G13" s="193"/>
      <c r="H13" s="192"/>
      <c r="I13" s="192"/>
      <c r="J13" s="194"/>
      <c r="K13" s="194"/>
      <c r="L13" s="194"/>
      <c r="M13" s="195"/>
      <c r="N13" s="195"/>
      <c r="O13" s="7"/>
      <c r="P13" s="618" t="s">
        <v>35</v>
      </c>
      <c r="Q13" s="618"/>
      <c r="R13" s="618"/>
      <c r="S13" s="158">
        <v>3</v>
      </c>
      <c r="T13" s="74"/>
      <c r="U13" s="74"/>
      <c r="V13" s="9"/>
      <c r="W13" s="9"/>
      <c r="X13" s="20"/>
      <c r="Y13" s="20"/>
      <c r="Z13" s="20"/>
      <c r="AA13" s="21"/>
      <c r="AB13" s="21"/>
      <c r="AC13" s="21"/>
      <c r="AD13" s="21"/>
      <c r="AE13" s="21"/>
      <c r="AF13" s="7"/>
      <c r="AG13" s="7"/>
    </row>
    <row r="14" spans="1:33" s="8" customFormat="1" ht="19.5" customHeight="1">
      <c r="A14" s="191"/>
      <c r="B14" s="197"/>
      <c r="C14" s="198" t="s">
        <v>36</v>
      </c>
      <c r="D14" s="199"/>
      <c r="E14" s="199"/>
      <c r="F14" s="199"/>
      <c r="G14" s="199"/>
      <c r="H14" s="199"/>
      <c r="I14" s="199"/>
      <c r="J14" s="200"/>
      <c r="K14" s="200"/>
      <c r="L14" s="200"/>
      <c r="M14" s="201"/>
      <c r="N14" s="195"/>
      <c r="O14" s="7"/>
      <c r="P14" s="76"/>
      <c r="Q14" s="77" t="s">
        <v>36</v>
      </c>
      <c r="R14" s="78"/>
      <c r="S14" s="78"/>
      <c r="T14" s="78"/>
      <c r="U14" s="78"/>
      <c r="V14" s="78"/>
      <c r="W14" s="78"/>
      <c r="X14" s="79"/>
      <c r="Y14" s="79"/>
      <c r="Z14" s="79"/>
      <c r="AA14" s="80"/>
      <c r="AB14" s="21"/>
      <c r="AC14" s="21"/>
      <c r="AD14" s="21"/>
      <c r="AE14" s="21"/>
      <c r="AF14" s="7"/>
      <c r="AG14" s="7"/>
    </row>
    <row r="15" spans="1:33" s="8" customFormat="1" ht="19.5" customHeight="1">
      <c r="A15" s="191"/>
      <c r="B15" s="202"/>
      <c r="C15" s="203" t="s">
        <v>37</v>
      </c>
      <c r="D15" s="193"/>
      <c r="E15" s="193"/>
      <c r="F15" s="193"/>
      <c r="G15" s="193"/>
      <c r="H15" s="193"/>
      <c r="I15" s="193"/>
      <c r="J15" s="194"/>
      <c r="K15" s="194"/>
      <c r="L15" s="194"/>
      <c r="M15" s="204"/>
      <c r="N15" s="195"/>
      <c r="O15" s="7"/>
      <c r="P15" s="81"/>
      <c r="Q15" s="71" t="s">
        <v>37</v>
      </c>
      <c r="R15" s="74"/>
      <c r="S15" s="74"/>
      <c r="T15" s="74"/>
      <c r="U15" s="74"/>
      <c r="V15" s="74"/>
      <c r="W15" s="74"/>
      <c r="X15" s="20"/>
      <c r="Y15" s="20"/>
      <c r="Z15" s="20"/>
      <c r="AA15" s="82"/>
      <c r="AB15" s="21"/>
      <c r="AC15" s="21"/>
      <c r="AD15" s="21"/>
      <c r="AE15" s="21"/>
      <c r="AF15" s="7"/>
      <c r="AG15" s="7"/>
    </row>
    <row r="16" spans="1:33" s="8" customFormat="1" ht="19.5" customHeight="1">
      <c r="A16" s="191"/>
      <c r="B16" s="205"/>
      <c r="C16" s="206" t="s">
        <v>38</v>
      </c>
      <c r="D16" s="207"/>
      <c r="E16" s="207"/>
      <c r="F16" s="207"/>
      <c r="G16" s="207"/>
      <c r="H16" s="207"/>
      <c r="I16" s="207"/>
      <c r="J16" s="208"/>
      <c r="K16" s="208"/>
      <c r="L16" s="208"/>
      <c r="M16" s="209"/>
      <c r="N16" s="195"/>
      <c r="O16" s="7"/>
      <c r="P16" s="83"/>
      <c r="Q16" s="84" t="s">
        <v>38</v>
      </c>
      <c r="R16" s="85"/>
      <c r="S16" s="85"/>
      <c r="T16" s="85"/>
      <c r="U16" s="85"/>
      <c r="V16" s="85"/>
      <c r="W16" s="85"/>
      <c r="X16" s="86"/>
      <c r="Y16" s="86"/>
      <c r="Z16" s="86"/>
      <c r="AA16" s="87"/>
      <c r="AB16" s="21"/>
      <c r="AC16" s="21"/>
      <c r="AD16" s="21"/>
      <c r="AE16" s="21"/>
      <c r="AF16" s="7"/>
      <c r="AG16" s="7"/>
    </row>
    <row r="17" spans="1:33" s="8" customFormat="1" ht="9.75" customHeight="1">
      <c r="A17" s="191"/>
      <c r="B17" s="192"/>
      <c r="C17" s="210"/>
      <c r="D17" s="192"/>
      <c r="E17" s="193"/>
      <c r="F17" s="193"/>
      <c r="G17" s="193"/>
      <c r="H17" s="192"/>
      <c r="I17" s="192"/>
      <c r="J17" s="194"/>
      <c r="K17" s="194"/>
      <c r="L17" s="194"/>
      <c r="M17" s="195"/>
      <c r="N17" s="195"/>
      <c r="O17" s="7"/>
      <c r="P17" s="9"/>
      <c r="Q17" s="75"/>
      <c r="R17" s="9"/>
      <c r="S17" s="74"/>
      <c r="T17" s="74"/>
      <c r="U17" s="74"/>
      <c r="V17" s="9"/>
      <c r="W17" s="9"/>
      <c r="X17" s="20"/>
      <c r="Y17" s="20"/>
      <c r="Z17" s="20"/>
      <c r="AA17" s="21"/>
      <c r="AB17" s="21"/>
      <c r="AC17" s="21"/>
      <c r="AD17" s="21"/>
      <c r="AE17" s="21"/>
      <c r="AF17" s="7"/>
      <c r="AG17" s="7"/>
    </row>
    <row r="18" spans="1:34" ht="135" customHeight="1">
      <c r="A18" s="180"/>
      <c r="B18" s="560" t="s">
        <v>96</v>
      </c>
      <c r="C18" s="560"/>
      <c r="D18" s="560"/>
      <c r="E18" s="560"/>
      <c r="F18" s="560"/>
      <c r="G18" s="560"/>
      <c r="H18" s="560"/>
      <c r="I18" s="560"/>
      <c r="J18" s="560"/>
      <c r="K18" s="560"/>
      <c r="L18" s="560"/>
      <c r="M18" s="560"/>
      <c r="N18" s="560"/>
      <c r="O18" s="3"/>
      <c r="P18" s="619" t="s">
        <v>69</v>
      </c>
      <c r="Q18" s="619"/>
      <c r="R18" s="619"/>
      <c r="S18" s="619"/>
      <c r="T18" s="619"/>
      <c r="U18" s="619"/>
      <c r="V18" s="619"/>
      <c r="W18" s="619"/>
      <c r="X18" s="619"/>
      <c r="Y18" s="619"/>
      <c r="Z18" s="619"/>
      <c r="AA18" s="619"/>
      <c r="AB18" s="619"/>
      <c r="AC18" s="34"/>
      <c r="AD18" s="34"/>
      <c r="AE18" s="34"/>
      <c r="AH18" s="10"/>
    </row>
    <row r="19" spans="1:34" ht="51" customHeight="1">
      <c r="A19" s="180"/>
      <c r="B19" s="560" t="s">
        <v>94</v>
      </c>
      <c r="C19" s="561"/>
      <c r="D19" s="561"/>
      <c r="E19" s="561"/>
      <c r="F19" s="561"/>
      <c r="G19" s="561"/>
      <c r="H19" s="561"/>
      <c r="I19" s="561"/>
      <c r="J19" s="561"/>
      <c r="K19" s="561"/>
      <c r="L19" s="561"/>
      <c r="M19" s="561"/>
      <c r="N19" s="211"/>
      <c r="O19" s="3"/>
      <c r="P19" s="620" t="s">
        <v>34</v>
      </c>
      <c r="Q19" s="621"/>
      <c r="R19" s="621"/>
      <c r="S19" s="621"/>
      <c r="T19" s="621"/>
      <c r="U19" s="621"/>
      <c r="V19" s="621"/>
      <c r="W19" s="621"/>
      <c r="X19" s="621"/>
      <c r="Y19" s="621"/>
      <c r="Z19" s="621"/>
      <c r="AA19" s="621"/>
      <c r="AB19" s="58"/>
      <c r="AC19" s="58"/>
      <c r="AD19" s="58"/>
      <c r="AE19" s="34"/>
      <c r="AH19" s="10"/>
    </row>
    <row r="20" spans="1:34" ht="5.25" customHeight="1">
      <c r="A20" s="180"/>
      <c r="B20" s="212"/>
      <c r="C20" s="212"/>
      <c r="D20" s="212"/>
      <c r="E20" s="212"/>
      <c r="F20" s="212"/>
      <c r="G20" s="212"/>
      <c r="H20" s="212"/>
      <c r="I20" s="212"/>
      <c r="J20" s="212"/>
      <c r="K20" s="212"/>
      <c r="L20" s="212"/>
      <c r="M20" s="212"/>
      <c r="N20" s="212"/>
      <c r="O20" s="3"/>
      <c r="P20" s="22"/>
      <c r="Q20" s="22"/>
      <c r="R20" s="22"/>
      <c r="S20" s="22"/>
      <c r="T20" s="22"/>
      <c r="U20" s="22"/>
      <c r="V20" s="22"/>
      <c r="W20" s="22"/>
      <c r="X20" s="22"/>
      <c r="Y20" s="22"/>
      <c r="Z20" s="22"/>
      <c r="AA20" s="22"/>
      <c r="AB20" s="22"/>
      <c r="AC20" s="22"/>
      <c r="AD20" s="22"/>
      <c r="AE20" s="34"/>
      <c r="AH20" s="10"/>
    </row>
    <row r="21" spans="1:34" ht="70.5" customHeight="1" thickBot="1">
      <c r="A21" s="180"/>
      <c r="B21" s="213"/>
      <c r="C21" s="213"/>
      <c r="D21" s="213"/>
      <c r="E21" s="213"/>
      <c r="F21" s="213"/>
      <c r="G21" s="213"/>
      <c r="H21" s="213"/>
      <c r="I21" s="213"/>
      <c r="J21" s="213"/>
      <c r="K21" s="213"/>
      <c r="L21" s="213"/>
      <c r="M21" s="213"/>
      <c r="N21" s="212"/>
      <c r="O21" s="3"/>
      <c r="P21" s="23"/>
      <c r="Q21" s="23"/>
      <c r="R21" s="23"/>
      <c r="S21" s="23"/>
      <c r="T21" s="23"/>
      <c r="U21" s="23"/>
      <c r="V21" s="23"/>
      <c r="W21" s="23"/>
      <c r="X21" s="23"/>
      <c r="Y21" s="23"/>
      <c r="Z21" s="23"/>
      <c r="AA21" s="23"/>
      <c r="AB21" s="22"/>
      <c r="AC21" s="22"/>
      <c r="AD21" s="22"/>
      <c r="AE21" s="22"/>
      <c r="AH21" s="10"/>
    </row>
    <row r="22" spans="1:34" ht="78.75" customHeight="1">
      <c r="A22" s="181"/>
      <c r="B22" s="214"/>
      <c r="C22" s="215" t="s">
        <v>6</v>
      </c>
      <c r="D22" s="528" t="s">
        <v>19</v>
      </c>
      <c r="E22" s="529"/>
      <c r="F22" s="216" t="s">
        <v>15</v>
      </c>
      <c r="G22" s="217" t="s">
        <v>16</v>
      </c>
      <c r="H22" s="217" t="s">
        <v>20</v>
      </c>
      <c r="I22" s="218"/>
      <c r="J22" s="219" t="s">
        <v>33</v>
      </c>
      <c r="K22" s="542" t="s">
        <v>32</v>
      </c>
      <c r="L22" s="543"/>
      <c r="M22" s="220" t="s">
        <v>18</v>
      </c>
      <c r="N22" s="221"/>
      <c r="P22" s="35"/>
      <c r="Q22" s="36" t="s">
        <v>6</v>
      </c>
      <c r="R22" s="622" t="s">
        <v>19</v>
      </c>
      <c r="S22" s="623"/>
      <c r="T22" s="29" t="s">
        <v>15</v>
      </c>
      <c r="U22" s="30" t="s">
        <v>16</v>
      </c>
      <c r="V22" s="30" t="s">
        <v>20</v>
      </c>
      <c r="W22" s="37"/>
      <c r="X22" s="32" t="s">
        <v>33</v>
      </c>
      <c r="Y22" s="624" t="s">
        <v>32</v>
      </c>
      <c r="Z22" s="625"/>
      <c r="AA22" s="132" t="s">
        <v>18</v>
      </c>
      <c r="AB22" s="72"/>
      <c r="AC22" s="73"/>
      <c r="AD22" s="73"/>
      <c r="AE22" s="59"/>
      <c r="AF22" s="10"/>
      <c r="AG22" s="10"/>
      <c r="AH22" s="10"/>
    </row>
    <row r="23" spans="1:34" ht="16.5" customHeight="1" thickBot="1">
      <c r="A23" s="181"/>
      <c r="B23" s="222"/>
      <c r="C23" s="223"/>
      <c r="D23" s="530" t="s">
        <v>21</v>
      </c>
      <c r="E23" s="531"/>
      <c r="F23" s="224" t="s">
        <v>22</v>
      </c>
      <c r="G23" s="225" t="s">
        <v>23</v>
      </c>
      <c r="H23" s="225" t="s">
        <v>24</v>
      </c>
      <c r="I23" s="226"/>
      <c r="J23" s="227" t="s">
        <v>25</v>
      </c>
      <c r="K23" s="544" t="s">
        <v>17</v>
      </c>
      <c r="L23" s="545"/>
      <c r="M23" s="228" t="s">
        <v>26</v>
      </c>
      <c r="N23" s="229"/>
      <c r="P23" s="38"/>
      <c r="Q23" s="39"/>
      <c r="R23" s="626" t="s">
        <v>21</v>
      </c>
      <c r="S23" s="627"/>
      <c r="T23" s="40" t="s">
        <v>22</v>
      </c>
      <c r="U23" s="41" t="s">
        <v>23</v>
      </c>
      <c r="V23" s="41" t="s">
        <v>24</v>
      </c>
      <c r="W23" s="42"/>
      <c r="X23" s="43" t="s">
        <v>25</v>
      </c>
      <c r="Y23" s="628" t="s">
        <v>17</v>
      </c>
      <c r="Z23" s="629"/>
      <c r="AA23" s="133" t="s">
        <v>26</v>
      </c>
      <c r="AB23" s="61"/>
      <c r="AC23" s="62"/>
      <c r="AD23" s="50"/>
      <c r="AE23" s="59"/>
      <c r="AF23" s="10"/>
      <c r="AG23" s="10"/>
      <c r="AH23" s="10"/>
    </row>
    <row r="24" spans="1:34" ht="30" customHeight="1">
      <c r="A24" s="181"/>
      <c r="B24" s="536">
        <f>TRIM('管理結果票'!S25)</f>
      </c>
      <c r="C24" s="537"/>
      <c r="D24" s="534">
        <f aca="true" t="shared" si="0" ref="D24:D33">IF(B24="","",$D$10)</f>
      </c>
      <c r="E24" s="535"/>
      <c r="F24" s="230">
        <f>'管理結果票'!S28</f>
        <v>0</v>
      </c>
      <c r="G24" s="231">
        <f>ROUNDDOWN(SUM(F24:F24)*0.03,0)</f>
        <v>0</v>
      </c>
      <c r="H24" s="231">
        <f>MIN(D24,G24)</f>
        <v>0</v>
      </c>
      <c r="I24" s="232"/>
      <c r="J24" s="233">
        <f>'管理結果票'!S30</f>
        <v>0</v>
      </c>
      <c r="K24" s="234">
        <f>IF($J$36-J24&gt;=0,J24,$J$36)</f>
        <v>0</v>
      </c>
      <c r="L24" s="235"/>
      <c r="M24" s="236">
        <f>IF(ISERROR(J24-K24)," ",J24-K24)</f>
        <v>0</v>
      </c>
      <c r="N24" s="237"/>
      <c r="P24" s="630" t="s">
        <v>67</v>
      </c>
      <c r="Q24" s="631"/>
      <c r="R24" s="632">
        <f aca="true" t="shared" si="1" ref="R24:R33">IF(P24="","",$D$10)</f>
        <v>9300</v>
      </c>
      <c r="S24" s="633"/>
      <c r="T24" s="134">
        <v>50000</v>
      </c>
      <c r="U24" s="135">
        <f>ROUNDDOWN(SUM(T24:T24)*0.03,0)</f>
        <v>1500</v>
      </c>
      <c r="V24" s="135">
        <f>MIN(R24,U24)</f>
        <v>1500</v>
      </c>
      <c r="W24" s="136"/>
      <c r="X24" s="137">
        <v>4600</v>
      </c>
      <c r="Y24" s="138">
        <f>IF($J$36-X24&gt;=0,X24,$J$36)</f>
        <v>0</v>
      </c>
      <c r="Z24" s="139"/>
      <c r="AA24" s="140">
        <f>IF(ISERROR(X24-Y24)," ",X24-Y24)</f>
        <v>4600</v>
      </c>
      <c r="AB24" s="63"/>
      <c r="AC24" s="64"/>
      <c r="AD24" s="50"/>
      <c r="AE24" s="59"/>
      <c r="AF24" s="10"/>
      <c r="AG24" s="10"/>
      <c r="AH24" s="10"/>
    </row>
    <row r="25" spans="1:34" ht="30" customHeight="1">
      <c r="A25" s="181"/>
      <c r="B25" s="536">
        <f>TRIM('管理結果票'!AE25)</f>
      </c>
      <c r="C25" s="537"/>
      <c r="D25" s="534">
        <f t="shared" si="0"/>
      </c>
      <c r="E25" s="535"/>
      <c r="F25" s="238">
        <f>'管理結果票'!AE28</f>
        <v>0</v>
      </c>
      <c r="G25" s="239">
        <f aca="true" t="shared" si="2" ref="G25:G33">ROUNDDOWN(SUM(F25:F25)*0.03,0)</f>
        <v>0</v>
      </c>
      <c r="H25" s="239">
        <f>MIN(D25,G25)</f>
        <v>0</v>
      </c>
      <c r="I25" s="240"/>
      <c r="J25" s="241">
        <f>'管理結果票'!AE30</f>
        <v>0</v>
      </c>
      <c r="K25" s="242">
        <f>IF($J$36-K24-J25&gt;=0,J25,$J$36-K24)</f>
        <v>0</v>
      </c>
      <c r="L25" s="243"/>
      <c r="M25" s="244">
        <f aca="true" t="shared" si="3" ref="M25:M33">IF(ISERROR(J25-K25)," ",J25-K25)</f>
        <v>0</v>
      </c>
      <c r="N25" s="237"/>
      <c r="P25" s="630" t="s">
        <v>86</v>
      </c>
      <c r="Q25" s="631"/>
      <c r="R25" s="632">
        <f t="shared" si="1"/>
        <v>9300</v>
      </c>
      <c r="S25" s="633"/>
      <c r="T25" s="141">
        <v>20000</v>
      </c>
      <c r="U25" s="142">
        <f aca="true" t="shared" si="4" ref="U25:U33">ROUNDDOWN(SUM(T25:T25)*0.03,0)</f>
        <v>600</v>
      </c>
      <c r="V25" s="142">
        <f>MIN(R25,U25)</f>
        <v>600</v>
      </c>
      <c r="W25" s="143"/>
      <c r="X25" s="144">
        <v>0</v>
      </c>
      <c r="Y25" s="145">
        <f>IF($J$36-Y24-X25&gt;=0,X25,$J$36-Y24)</f>
        <v>0</v>
      </c>
      <c r="Z25" s="146"/>
      <c r="AA25" s="147">
        <f aca="true" t="shared" si="5" ref="AA25:AA33">IF(ISERROR(X25-Y25)," ",X25-Y25)</f>
        <v>0</v>
      </c>
      <c r="AB25" s="63"/>
      <c r="AC25" s="65"/>
      <c r="AD25" s="50"/>
      <c r="AE25" s="59"/>
      <c r="AF25" s="10"/>
      <c r="AG25" s="10"/>
      <c r="AH25" s="10"/>
    </row>
    <row r="26" spans="1:34" ht="30" customHeight="1">
      <c r="A26" s="181"/>
      <c r="B26" s="536">
        <f>TRIM('管理結果票'!AQ25)</f>
      </c>
      <c r="C26" s="537"/>
      <c r="D26" s="534">
        <f t="shared" si="0"/>
      </c>
      <c r="E26" s="535"/>
      <c r="F26" s="238">
        <f>'管理結果票'!AQ28</f>
        <v>0</v>
      </c>
      <c r="G26" s="239">
        <f t="shared" si="2"/>
        <v>0</v>
      </c>
      <c r="H26" s="239">
        <f>MIN(D26,G26)</f>
        <v>0</v>
      </c>
      <c r="I26" s="240"/>
      <c r="J26" s="241">
        <f>'管理結果票'!AQ30</f>
        <v>0</v>
      </c>
      <c r="K26" s="242">
        <f>IF($J$36-$K$24-$K$25-J26&gt;=0,J26,$J$36-$K$24-$K$25)</f>
        <v>0</v>
      </c>
      <c r="L26" s="243"/>
      <c r="M26" s="244">
        <f t="shared" si="3"/>
        <v>0</v>
      </c>
      <c r="N26" s="237"/>
      <c r="P26" s="630" t="s">
        <v>87</v>
      </c>
      <c r="Q26" s="631"/>
      <c r="R26" s="632">
        <f t="shared" si="1"/>
        <v>9300</v>
      </c>
      <c r="S26" s="633"/>
      <c r="T26" s="141">
        <v>10000</v>
      </c>
      <c r="U26" s="142">
        <f t="shared" si="4"/>
        <v>300</v>
      </c>
      <c r="V26" s="142">
        <f>MIN(R26,U26)</f>
        <v>300</v>
      </c>
      <c r="W26" s="143"/>
      <c r="X26" s="144">
        <v>0</v>
      </c>
      <c r="Y26" s="145">
        <f>IF($J$36-$K$24-$K$25-X26&gt;=0,X26,$J$36-$K$24-$K$25)</f>
        <v>0</v>
      </c>
      <c r="Z26" s="146"/>
      <c r="AA26" s="147">
        <f t="shared" si="5"/>
        <v>0</v>
      </c>
      <c r="AB26" s="63"/>
      <c r="AC26" s="65"/>
      <c r="AD26" s="50"/>
      <c r="AE26" s="59"/>
      <c r="AF26" s="10"/>
      <c r="AG26" s="10"/>
      <c r="AH26" s="10"/>
    </row>
    <row r="27" spans="1:34" ht="30" customHeight="1">
      <c r="A27" s="181"/>
      <c r="B27" s="536">
        <f>TRIM('管理結果票'!BC25)</f>
      </c>
      <c r="C27" s="537"/>
      <c r="D27" s="534">
        <f t="shared" si="0"/>
      </c>
      <c r="E27" s="535"/>
      <c r="F27" s="238">
        <f>'管理結果票'!BC28</f>
        <v>0</v>
      </c>
      <c r="G27" s="239">
        <f t="shared" si="2"/>
        <v>0</v>
      </c>
      <c r="H27" s="239">
        <f aca="true" t="shared" si="6" ref="H27:H33">MIN(E27,G27)</f>
        <v>0</v>
      </c>
      <c r="I27" s="240"/>
      <c r="J27" s="241">
        <f>'管理結果票'!BC30</f>
        <v>0</v>
      </c>
      <c r="K27" s="242">
        <f>IF($J$36-$K$24-$K$25-$K$26-J27&gt;=0,J27,$J$36-$K$24-$K$25-$K$26)</f>
        <v>0</v>
      </c>
      <c r="L27" s="243"/>
      <c r="M27" s="244">
        <f t="shared" si="3"/>
        <v>0</v>
      </c>
      <c r="N27" s="237"/>
      <c r="P27" s="630">
        <f>TRIM('管理結果票'!BQ25)</f>
      </c>
      <c r="Q27" s="631"/>
      <c r="R27" s="632">
        <f t="shared" si="1"/>
      </c>
      <c r="S27" s="633"/>
      <c r="T27" s="141">
        <f>'管理結果票'!BQ28</f>
        <v>0</v>
      </c>
      <c r="U27" s="142">
        <f t="shared" si="4"/>
        <v>0</v>
      </c>
      <c r="V27" s="142">
        <f aca="true" t="shared" si="7" ref="V27:V33">MIN(S27,U27)</f>
        <v>0</v>
      </c>
      <c r="W27" s="143"/>
      <c r="X27" s="144">
        <f>'管理結果票'!BQ30</f>
        <v>0</v>
      </c>
      <c r="Y27" s="145">
        <f>IF($J$36-$K$24-$K$25-$K$26-X27&gt;=0,X27,$J$36-$K$24-$K$25-$K$26)</f>
        <v>0</v>
      </c>
      <c r="Z27" s="146"/>
      <c r="AA27" s="147">
        <f t="shared" si="5"/>
        <v>0</v>
      </c>
      <c r="AB27" s="63"/>
      <c r="AC27" s="65"/>
      <c r="AD27" s="50"/>
      <c r="AE27" s="59"/>
      <c r="AF27" s="10"/>
      <c r="AG27" s="10"/>
      <c r="AH27" s="10"/>
    </row>
    <row r="28" spans="1:34" ht="30" customHeight="1">
      <c r="A28" s="181"/>
      <c r="B28" s="536">
        <f>TRIM('管理結果票'!BO25)</f>
      </c>
      <c r="C28" s="537"/>
      <c r="D28" s="534">
        <f t="shared" si="0"/>
      </c>
      <c r="E28" s="535"/>
      <c r="F28" s="238">
        <f>'管理結果票'!BO28</f>
        <v>0</v>
      </c>
      <c r="G28" s="239">
        <f t="shared" si="2"/>
        <v>0</v>
      </c>
      <c r="H28" s="239">
        <f t="shared" si="6"/>
        <v>0</v>
      </c>
      <c r="I28" s="240"/>
      <c r="J28" s="241">
        <f>'管理結果票'!BO30</f>
        <v>0</v>
      </c>
      <c r="K28" s="242">
        <f>IF($J$36-$K$24-$K$25-$K$26-$K$27-J28&gt;=0,J28,$J$36-$K$24-$K$25-$K$26-$K$27)</f>
        <v>0</v>
      </c>
      <c r="L28" s="243"/>
      <c r="M28" s="244">
        <f t="shared" si="3"/>
        <v>0</v>
      </c>
      <c r="N28" s="237"/>
      <c r="P28" s="630">
        <f>TRIM('管理結果票'!CC25)</f>
      </c>
      <c r="Q28" s="631"/>
      <c r="R28" s="632">
        <f t="shared" si="1"/>
      </c>
      <c r="S28" s="633"/>
      <c r="T28" s="141">
        <f>'管理結果票'!CC28</f>
        <v>0</v>
      </c>
      <c r="U28" s="142">
        <f t="shared" si="4"/>
        <v>0</v>
      </c>
      <c r="V28" s="142">
        <f t="shared" si="7"/>
        <v>0</v>
      </c>
      <c r="W28" s="143"/>
      <c r="X28" s="144">
        <f>'管理結果票'!CC30</f>
        <v>0</v>
      </c>
      <c r="Y28" s="145">
        <f>IF($J$36-$K$24-$K$25-$K$26-$K$27-X28&gt;=0,X28,$J$36-$K$24-$K$25-$K$26-$K$27)</f>
        <v>0</v>
      </c>
      <c r="Z28" s="146"/>
      <c r="AA28" s="147">
        <f t="shared" si="5"/>
        <v>0</v>
      </c>
      <c r="AB28" s="63"/>
      <c r="AC28" s="65"/>
      <c r="AD28" s="50"/>
      <c r="AE28" s="59"/>
      <c r="AF28" s="10"/>
      <c r="AG28" s="10"/>
      <c r="AH28" s="10"/>
    </row>
    <row r="29" spans="1:34" ht="30" customHeight="1">
      <c r="A29" s="181"/>
      <c r="B29" s="536">
        <f>TRIM('管理結果票'!S34)</f>
      </c>
      <c r="C29" s="537"/>
      <c r="D29" s="534">
        <f t="shared" si="0"/>
      </c>
      <c r="E29" s="535"/>
      <c r="F29" s="238">
        <f>'管理結果票'!S37</f>
        <v>0</v>
      </c>
      <c r="G29" s="239">
        <f t="shared" si="2"/>
        <v>0</v>
      </c>
      <c r="H29" s="239">
        <f t="shared" si="6"/>
        <v>0</v>
      </c>
      <c r="I29" s="240"/>
      <c r="J29" s="241">
        <f>'管理結果票'!S39</f>
        <v>0</v>
      </c>
      <c r="K29" s="242">
        <f>IF($J$36-$K$24-$K$25-$K$26-$K$27-$K$28-J29&gt;=0,J29,$J$36-$K$24-$K$25-$K$26-$K$27-$K$28)</f>
        <v>0</v>
      </c>
      <c r="L29" s="243"/>
      <c r="M29" s="244">
        <f t="shared" si="3"/>
        <v>0</v>
      </c>
      <c r="N29" s="237"/>
      <c r="P29" s="630">
        <f>TRIM('管理結果票'!AG34)</f>
      </c>
      <c r="Q29" s="631"/>
      <c r="R29" s="632">
        <f t="shared" si="1"/>
      </c>
      <c r="S29" s="633"/>
      <c r="T29" s="141">
        <f>'管理結果票'!AG37</f>
        <v>0</v>
      </c>
      <c r="U29" s="142">
        <f t="shared" si="4"/>
        <v>0</v>
      </c>
      <c r="V29" s="142">
        <f t="shared" si="7"/>
        <v>0</v>
      </c>
      <c r="W29" s="143"/>
      <c r="X29" s="144">
        <f>'管理結果票'!AG39</f>
        <v>0</v>
      </c>
      <c r="Y29" s="145">
        <f>IF($J$36-$K$24-$K$25-$K$26-$K$27-$K$28-X29&gt;=0,X29,$J$36-$K$24-$K$25-$K$26-$K$27-$K$28)</f>
        <v>0</v>
      </c>
      <c r="Z29" s="146"/>
      <c r="AA29" s="147">
        <f t="shared" si="5"/>
        <v>0</v>
      </c>
      <c r="AB29" s="63"/>
      <c r="AC29" s="65"/>
      <c r="AD29" s="50"/>
      <c r="AE29" s="59"/>
      <c r="AF29" s="10"/>
      <c r="AG29" s="10"/>
      <c r="AH29" s="10"/>
    </row>
    <row r="30" spans="1:34" ht="30" customHeight="1">
      <c r="A30" s="181"/>
      <c r="B30" s="536">
        <f>TRIM('管理結果票'!AE34)</f>
      </c>
      <c r="C30" s="537"/>
      <c r="D30" s="534">
        <f t="shared" si="0"/>
      </c>
      <c r="E30" s="535"/>
      <c r="F30" s="238">
        <f>'管理結果票'!AE37</f>
        <v>0</v>
      </c>
      <c r="G30" s="239">
        <f t="shared" si="2"/>
        <v>0</v>
      </c>
      <c r="H30" s="239">
        <f t="shared" si="6"/>
        <v>0</v>
      </c>
      <c r="I30" s="240"/>
      <c r="J30" s="241">
        <f>'管理結果票'!AE39</f>
        <v>0</v>
      </c>
      <c r="K30" s="242">
        <f>IF($J$36-$K$24-$K$25-$K$26-$K$27-$K$28-$K$29-J30&gt;=0,J30,$J$36-$K$24-$K$25-$K$26-$K$27-$K$28-$K$29)</f>
        <v>0</v>
      </c>
      <c r="L30" s="243"/>
      <c r="M30" s="244">
        <f t="shared" si="3"/>
        <v>0</v>
      </c>
      <c r="N30" s="237"/>
      <c r="P30" s="630">
        <f>TRIM('管理結果票'!AS34)</f>
      </c>
      <c r="Q30" s="631"/>
      <c r="R30" s="632">
        <f t="shared" si="1"/>
      </c>
      <c r="S30" s="633"/>
      <c r="T30" s="141">
        <f>'管理結果票'!AS37</f>
        <v>0</v>
      </c>
      <c r="U30" s="142">
        <f t="shared" si="4"/>
        <v>0</v>
      </c>
      <c r="V30" s="142">
        <f t="shared" si="7"/>
        <v>0</v>
      </c>
      <c r="W30" s="143"/>
      <c r="X30" s="144">
        <f>'管理結果票'!AS39</f>
        <v>0</v>
      </c>
      <c r="Y30" s="145">
        <f>IF($J$36-$K$24-$K$25-$K$26-$K$27-$K$28-$K$29-X30&gt;=0,X30,$J$36-$K$24-$K$25-$K$26-$K$27-$K$28-$K$29)</f>
        <v>0</v>
      </c>
      <c r="Z30" s="146"/>
      <c r="AA30" s="147">
        <f t="shared" si="5"/>
        <v>0</v>
      </c>
      <c r="AB30" s="63"/>
      <c r="AC30" s="65"/>
      <c r="AD30" s="50"/>
      <c r="AE30" s="59"/>
      <c r="AF30" s="10"/>
      <c r="AG30" s="10"/>
      <c r="AH30" s="10"/>
    </row>
    <row r="31" spans="1:34" ht="30" customHeight="1">
      <c r="A31" s="181"/>
      <c r="B31" s="536">
        <f>TRIM('管理結果票'!AQ34)</f>
      </c>
      <c r="C31" s="537"/>
      <c r="D31" s="534">
        <f t="shared" si="0"/>
      </c>
      <c r="E31" s="535"/>
      <c r="F31" s="238">
        <f>'管理結果票'!AQ37</f>
        <v>0</v>
      </c>
      <c r="G31" s="239">
        <f t="shared" si="2"/>
        <v>0</v>
      </c>
      <c r="H31" s="239">
        <f t="shared" si="6"/>
        <v>0</v>
      </c>
      <c r="I31" s="240"/>
      <c r="J31" s="241">
        <f>'管理結果票'!AQ39</f>
        <v>0</v>
      </c>
      <c r="K31" s="242">
        <f>IF($J$36-$K$24-$K$25-$K$26-$K$27-$K$28-$K$29-$K$30-J31&gt;=0,J31,$J$36-$K$24-$K$25-$K$26-$K$27-$K$28-$K$29-$K$30)</f>
        <v>0</v>
      </c>
      <c r="L31" s="243"/>
      <c r="M31" s="244">
        <f t="shared" si="3"/>
        <v>0</v>
      </c>
      <c r="N31" s="237"/>
      <c r="P31" s="630">
        <f>TRIM('管理結果票'!BE34)</f>
      </c>
      <c r="Q31" s="631"/>
      <c r="R31" s="632">
        <f t="shared" si="1"/>
      </c>
      <c r="S31" s="633"/>
      <c r="T31" s="141">
        <f>'管理結果票'!BE37</f>
        <v>0</v>
      </c>
      <c r="U31" s="142">
        <f t="shared" si="4"/>
        <v>0</v>
      </c>
      <c r="V31" s="142">
        <f t="shared" si="7"/>
        <v>0</v>
      </c>
      <c r="W31" s="143"/>
      <c r="X31" s="144">
        <f>'管理結果票'!BE39</f>
        <v>0</v>
      </c>
      <c r="Y31" s="145">
        <f>IF($J$36-$K$24-$K$25-$K$26-$K$27-$K$28-$K$29-$K$30-X31&gt;=0,X31,$J$36-$K$24-$K$25-$K$26-$K$27-$K$28-$K$29-$K$30)</f>
        <v>0</v>
      </c>
      <c r="Z31" s="146"/>
      <c r="AA31" s="147">
        <f t="shared" si="5"/>
        <v>0</v>
      </c>
      <c r="AB31" s="63"/>
      <c r="AC31" s="65"/>
      <c r="AD31" s="50"/>
      <c r="AE31" s="59"/>
      <c r="AF31" s="10"/>
      <c r="AG31" s="10"/>
      <c r="AH31" s="10"/>
    </row>
    <row r="32" spans="1:34" ht="30" customHeight="1">
      <c r="A32" s="181"/>
      <c r="B32" s="536">
        <f>TRIM('管理結果票'!BC34)</f>
      </c>
      <c r="C32" s="537"/>
      <c r="D32" s="534">
        <f t="shared" si="0"/>
      </c>
      <c r="E32" s="535"/>
      <c r="F32" s="238">
        <f>'管理結果票'!BC37</f>
        <v>0</v>
      </c>
      <c r="G32" s="239">
        <f t="shared" si="2"/>
        <v>0</v>
      </c>
      <c r="H32" s="239">
        <f t="shared" si="6"/>
        <v>0</v>
      </c>
      <c r="I32" s="240"/>
      <c r="J32" s="241">
        <f>'管理結果票'!BC39</f>
        <v>0</v>
      </c>
      <c r="K32" s="242">
        <f>IF($J$36-$K$24-$K$25-$K$26-$K$27-$K$28-$K$29-$K$30-$K$31-J32&gt;=0,J32,$J$36-$K$24-$K$25-$K$26-$K$27-$K$28-$K$29-$K$30-$K$31)</f>
        <v>0</v>
      </c>
      <c r="L32" s="243"/>
      <c r="M32" s="244">
        <f t="shared" si="3"/>
        <v>0</v>
      </c>
      <c r="N32" s="237"/>
      <c r="P32" s="630">
        <f>TRIM('管理結果票'!BQ34)</f>
      </c>
      <c r="Q32" s="631"/>
      <c r="R32" s="632">
        <f t="shared" si="1"/>
      </c>
      <c r="S32" s="633"/>
      <c r="T32" s="141">
        <f>'管理結果票'!BQ37</f>
        <v>0</v>
      </c>
      <c r="U32" s="142">
        <f t="shared" si="4"/>
        <v>0</v>
      </c>
      <c r="V32" s="142">
        <f t="shared" si="7"/>
        <v>0</v>
      </c>
      <c r="W32" s="143"/>
      <c r="X32" s="144">
        <f>'管理結果票'!BQ39</f>
        <v>0</v>
      </c>
      <c r="Y32" s="145">
        <f>IF($J$36-$K$24-$K$25-$K$26-$K$27-$K$28-$K$29-$K$30-$K$31-X32&gt;=0,X32,$J$36-$K$24-$K$25-$K$26-$K$27-$K$28-$K$29-$K$30-$K$31)</f>
        <v>0</v>
      </c>
      <c r="Z32" s="146"/>
      <c r="AA32" s="147">
        <f t="shared" si="5"/>
        <v>0</v>
      </c>
      <c r="AB32" s="63"/>
      <c r="AC32" s="65"/>
      <c r="AD32" s="50"/>
      <c r="AE32" s="59"/>
      <c r="AF32" s="10"/>
      <c r="AG32" s="10"/>
      <c r="AH32" s="10"/>
    </row>
    <row r="33" spans="1:34" ht="30" customHeight="1" thickBot="1">
      <c r="A33" s="181"/>
      <c r="B33" s="546"/>
      <c r="C33" s="547"/>
      <c r="D33" s="532">
        <f t="shared" si="0"/>
      </c>
      <c r="E33" s="533"/>
      <c r="F33" s="245"/>
      <c r="G33" s="246">
        <f t="shared" si="2"/>
        <v>0</v>
      </c>
      <c r="H33" s="246">
        <f t="shared" si="6"/>
        <v>0</v>
      </c>
      <c r="I33" s="247"/>
      <c r="J33" s="248"/>
      <c r="K33" s="249">
        <f>IF($J$36-$K$24-$K$25-$K$26-$K$27-$K$28-$K$29-$K$30-$K$31-K32-J33&gt;=0,J33,$J$36-$K$24-$K$25-$K$26-$K$27-$K$28-$K$29-$K$30-$K$31-K32)</f>
        <v>0</v>
      </c>
      <c r="L33" s="250"/>
      <c r="M33" s="251">
        <f t="shared" si="3"/>
        <v>0</v>
      </c>
      <c r="N33" s="237"/>
      <c r="P33" s="636"/>
      <c r="Q33" s="637"/>
      <c r="R33" s="638">
        <f t="shared" si="1"/>
      </c>
      <c r="S33" s="639"/>
      <c r="T33" s="148"/>
      <c r="U33" s="149">
        <f t="shared" si="4"/>
        <v>0</v>
      </c>
      <c r="V33" s="149">
        <f t="shared" si="7"/>
        <v>0</v>
      </c>
      <c r="W33" s="150"/>
      <c r="X33" s="151"/>
      <c r="Y33" s="152">
        <f>IF($J$36-$K$24-$K$25-$K$26-$K$27-$K$28-$K$29-$K$30-$K$31-Y32-X33&gt;=0,X33,$J$36-$K$24-$K$25-$K$26-$K$27-$K$28-$K$29-$K$30-$K$31-Y32)</f>
        <v>0</v>
      </c>
      <c r="Z33" s="153"/>
      <c r="AA33" s="154">
        <f t="shared" si="5"/>
        <v>0</v>
      </c>
      <c r="AB33" s="63"/>
      <c r="AC33" s="65"/>
      <c r="AD33" s="50"/>
      <c r="AE33" s="59"/>
      <c r="AF33" s="10"/>
      <c r="AG33" s="10"/>
      <c r="AH33" s="10"/>
    </row>
    <row r="34" spans="1:34" s="12" customFormat="1" ht="30" customHeight="1" thickBot="1">
      <c r="A34" s="252"/>
      <c r="B34" s="253"/>
      <c r="C34" s="254" t="s">
        <v>7</v>
      </c>
      <c r="D34" s="254"/>
      <c r="E34" s="255"/>
      <c r="F34" s="255"/>
      <c r="G34" s="256"/>
      <c r="H34" s="257">
        <f>SUM(H24:H33)</f>
        <v>0</v>
      </c>
      <c r="I34" s="258"/>
      <c r="J34" s="259">
        <f>SUM(J24:J33)</f>
        <v>0</v>
      </c>
      <c r="K34" s="260"/>
      <c r="L34" s="261"/>
      <c r="M34" s="203"/>
      <c r="N34" s="262"/>
      <c r="O34" s="11"/>
      <c r="P34" s="44"/>
      <c r="Q34" s="45" t="s">
        <v>7</v>
      </c>
      <c r="R34" s="45"/>
      <c r="S34" s="46"/>
      <c r="T34" s="46"/>
      <c r="U34" s="47"/>
      <c r="V34" s="155">
        <f>SUM(V24:V33)</f>
        <v>2400</v>
      </c>
      <c r="W34" s="156"/>
      <c r="X34" s="157">
        <f>SUM(X24:X33)</f>
        <v>4600</v>
      </c>
      <c r="Y34" s="48"/>
      <c r="Z34" s="49"/>
      <c r="AA34" s="71"/>
      <c r="AB34" s="60"/>
      <c r="AC34" s="50"/>
      <c r="AD34" s="50"/>
      <c r="AE34" s="4"/>
      <c r="AF34" s="4"/>
      <c r="AG34" s="4"/>
      <c r="AH34" s="4"/>
    </row>
    <row r="35" spans="1:31" ht="24" customHeight="1" thickBot="1">
      <c r="A35" s="181"/>
      <c r="B35" s="263"/>
      <c r="C35" s="264"/>
      <c r="D35" s="264"/>
      <c r="E35" s="264"/>
      <c r="F35" s="264"/>
      <c r="G35" s="264"/>
      <c r="H35" s="265" t="s">
        <v>27</v>
      </c>
      <c r="I35" s="265"/>
      <c r="J35" s="265" t="s">
        <v>28</v>
      </c>
      <c r="K35" s="266"/>
      <c r="L35" s="267"/>
      <c r="M35" s="267"/>
      <c r="N35" s="229"/>
      <c r="P35" s="13"/>
      <c r="Q35" s="14"/>
      <c r="R35" s="14"/>
      <c r="S35" s="14"/>
      <c r="T35" s="14"/>
      <c r="U35" s="14"/>
      <c r="V35" s="24" t="s">
        <v>27</v>
      </c>
      <c r="W35" s="24"/>
      <c r="X35" s="24" t="s">
        <v>28</v>
      </c>
      <c r="Y35" s="15"/>
      <c r="Z35" s="16"/>
      <c r="AA35" s="16"/>
      <c r="AB35" s="61"/>
      <c r="AC35" s="50"/>
      <c r="AD35" s="50"/>
      <c r="AE35" s="4"/>
    </row>
    <row r="36" spans="1:31" ht="39" customHeight="1" thickBot="1" thickTop="1">
      <c r="A36" s="181"/>
      <c r="B36" s="268"/>
      <c r="C36" s="269"/>
      <c r="D36" s="269"/>
      <c r="E36" s="269"/>
      <c r="F36" s="526" t="s">
        <v>31</v>
      </c>
      <c r="G36" s="527"/>
      <c r="H36" s="270" t="s">
        <v>8</v>
      </c>
      <c r="I36" s="271"/>
      <c r="J36" s="272">
        <f>MIN(H34,J34)</f>
        <v>0</v>
      </c>
      <c r="K36" s="269"/>
      <c r="L36" s="273"/>
      <c r="M36" s="273"/>
      <c r="N36" s="229"/>
      <c r="P36" s="17"/>
      <c r="Q36" s="25"/>
      <c r="R36" s="25"/>
      <c r="S36" s="25"/>
      <c r="T36" s="634" t="s">
        <v>31</v>
      </c>
      <c r="U36" s="635"/>
      <c r="V36" s="51" t="s">
        <v>8</v>
      </c>
      <c r="W36" s="31"/>
      <c r="X36" s="159">
        <f>MIN(V34,X34)</f>
        <v>2400</v>
      </c>
      <c r="Y36" s="25"/>
      <c r="Z36" s="26"/>
      <c r="AA36" s="26"/>
      <c r="AB36" s="61"/>
      <c r="AC36" s="50"/>
      <c r="AD36" s="50"/>
      <c r="AE36" s="4"/>
    </row>
    <row r="37" spans="1:31" ht="14.25">
      <c r="A37" s="181"/>
      <c r="B37" s="180"/>
      <c r="C37" s="192"/>
      <c r="D37" s="192"/>
      <c r="E37" s="192"/>
      <c r="F37" s="192"/>
      <c r="G37" s="192"/>
      <c r="H37" s="192"/>
      <c r="I37" s="192"/>
      <c r="J37" s="274" t="s">
        <v>29</v>
      </c>
      <c r="K37" s="191"/>
      <c r="L37" s="191"/>
      <c r="M37" s="191"/>
      <c r="N37" s="275"/>
      <c r="P37" s="3"/>
      <c r="Q37" s="9"/>
      <c r="R37" s="9"/>
      <c r="S37" s="9"/>
      <c r="T37" s="9"/>
      <c r="U37" s="9"/>
      <c r="V37" s="9"/>
      <c r="W37" s="9"/>
      <c r="X37" s="27" t="s">
        <v>29</v>
      </c>
      <c r="Y37" s="7"/>
      <c r="Z37" s="7"/>
      <c r="AA37" s="7"/>
      <c r="AB37" s="28"/>
      <c r="AC37" s="3"/>
      <c r="AD37" s="3"/>
      <c r="AE37" s="4"/>
    </row>
    <row r="38" spans="1:31" ht="10.5" customHeight="1">
      <c r="A38" s="181"/>
      <c r="B38" s="180"/>
      <c r="C38" s="192"/>
      <c r="D38" s="192"/>
      <c r="E38" s="192"/>
      <c r="F38" s="192"/>
      <c r="G38" s="192"/>
      <c r="H38" s="192"/>
      <c r="I38" s="192"/>
      <c r="J38" s="192"/>
      <c r="K38" s="191"/>
      <c r="L38" s="191"/>
      <c r="M38" s="191"/>
      <c r="N38" s="191"/>
      <c r="P38" s="52"/>
      <c r="Q38" s="53"/>
      <c r="R38" s="53"/>
      <c r="S38" s="53"/>
      <c r="T38" s="53"/>
      <c r="U38" s="53"/>
      <c r="V38" s="53"/>
      <c r="W38" s="53"/>
      <c r="X38" s="53"/>
      <c r="Y38" s="54"/>
      <c r="Z38" s="54"/>
      <c r="AA38" s="54"/>
      <c r="AB38" s="54"/>
      <c r="AC38" s="52"/>
      <c r="AD38" s="52"/>
      <c r="AE38" s="4"/>
    </row>
    <row r="39" spans="1:31" ht="18" customHeight="1">
      <c r="A39" s="181"/>
      <c r="B39" s="180"/>
      <c r="C39" s="177" t="s">
        <v>9</v>
      </c>
      <c r="D39" s="177"/>
      <c r="E39" s="177"/>
      <c r="F39" s="276"/>
      <c r="G39" s="178"/>
      <c r="H39" s="178"/>
      <c r="I39" s="178"/>
      <c r="J39" s="178"/>
      <c r="K39" s="180"/>
      <c r="L39" s="180"/>
      <c r="M39" s="180"/>
      <c r="N39" s="180"/>
      <c r="P39" s="52"/>
      <c r="Q39" s="55" t="s">
        <v>9</v>
      </c>
      <c r="R39" s="55"/>
      <c r="S39" s="55"/>
      <c r="T39" s="56"/>
      <c r="U39" s="57"/>
      <c r="V39" s="57"/>
      <c r="W39" s="57"/>
      <c r="X39" s="57"/>
      <c r="Y39" s="52"/>
      <c r="Z39" s="52"/>
      <c r="AA39" s="52"/>
      <c r="AB39" s="52"/>
      <c r="AC39" s="52"/>
      <c r="AD39" s="52"/>
      <c r="AE39" s="4"/>
    </row>
    <row r="40" spans="1:31" ht="17.25">
      <c r="A40" s="181"/>
      <c r="B40" s="180"/>
      <c r="C40" s="276"/>
      <c r="D40" s="276"/>
      <c r="E40" s="276"/>
      <c r="F40" s="276"/>
      <c r="G40" s="178"/>
      <c r="H40" s="178"/>
      <c r="I40" s="178"/>
      <c r="J40" s="178"/>
      <c r="K40" s="180"/>
      <c r="L40" s="180"/>
      <c r="M40" s="180"/>
      <c r="N40" s="180"/>
      <c r="P40" s="52"/>
      <c r="Q40" s="56"/>
      <c r="R40" s="56"/>
      <c r="S40" s="56"/>
      <c r="T40" s="56"/>
      <c r="U40" s="57"/>
      <c r="V40" s="57"/>
      <c r="W40" s="57"/>
      <c r="X40" s="57"/>
      <c r="Y40" s="52"/>
      <c r="Z40" s="52"/>
      <c r="AA40" s="52"/>
      <c r="AB40" s="52"/>
      <c r="AC40" s="52"/>
      <c r="AD40" s="52"/>
      <c r="AE40" s="4"/>
    </row>
    <row r="41" spans="1:31" ht="5.25" customHeight="1">
      <c r="A41" s="181"/>
      <c r="B41" s="180"/>
      <c r="C41" s="276"/>
      <c r="D41" s="276"/>
      <c r="E41" s="276"/>
      <c r="F41" s="276"/>
      <c r="G41" s="178"/>
      <c r="H41" s="178"/>
      <c r="I41" s="178"/>
      <c r="J41" s="178"/>
      <c r="K41" s="180"/>
      <c r="L41" s="180"/>
      <c r="M41" s="180"/>
      <c r="N41" s="180"/>
      <c r="P41" s="52"/>
      <c r="Q41" s="56"/>
      <c r="R41" s="56"/>
      <c r="S41" s="56"/>
      <c r="T41" s="56"/>
      <c r="U41" s="57"/>
      <c r="V41" s="57"/>
      <c r="W41" s="57"/>
      <c r="X41" s="57"/>
      <c r="Y41" s="52"/>
      <c r="Z41" s="52"/>
      <c r="AA41" s="52"/>
      <c r="AB41" s="52"/>
      <c r="AC41" s="52"/>
      <c r="AD41" s="52"/>
      <c r="AE41" s="4"/>
    </row>
    <row r="42" spans="1:31" ht="17.25">
      <c r="A42" s="181"/>
      <c r="B42" s="180"/>
      <c r="C42" s="177" t="s">
        <v>10</v>
      </c>
      <c r="D42" s="177"/>
      <c r="E42" s="177"/>
      <c r="F42" s="276"/>
      <c r="G42" s="178"/>
      <c r="H42" s="178"/>
      <c r="I42" s="178"/>
      <c r="J42" s="178"/>
      <c r="K42" s="180"/>
      <c r="L42" s="180"/>
      <c r="M42" s="180"/>
      <c r="N42" s="180"/>
      <c r="P42" s="52"/>
      <c r="Q42" s="55" t="s">
        <v>10</v>
      </c>
      <c r="R42" s="55"/>
      <c r="S42" s="55"/>
      <c r="T42" s="56"/>
      <c r="U42" s="57"/>
      <c r="V42" s="57"/>
      <c r="W42" s="57"/>
      <c r="X42" s="57"/>
      <c r="Y42" s="52"/>
      <c r="Z42" s="52"/>
      <c r="AA42" s="52"/>
      <c r="AB42" s="52"/>
      <c r="AC42" s="52"/>
      <c r="AD42" s="52"/>
      <c r="AE42" s="4"/>
    </row>
    <row r="43" spans="1:31" ht="9" customHeight="1">
      <c r="A43" s="181"/>
      <c r="B43" s="180"/>
      <c r="C43" s="276"/>
      <c r="D43" s="276"/>
      <c r="E43" s="276"/>
      <c r="F43" s="276"/>
      <c r="G43" s="178"/>
      <c r="H43" s="178"/>
      <c r="I43" s="178"/>
      <c r="J43" s="178"/>
      <c r="K43" s="180"/>
      <c r="L43" s="180"/>
      <c r="M43" s="180"/>
      <c r="N43" s="180"/>
      <c r="P43" s="52"/>
      <c r="Q43" s="56"/>
      <c r="R43" s="56"/>
      <c r="S43" s="56"/>
      <c r="T43" s="56"/>
      <c r="U43" s="57"/>
      <c r="V43" s="57"/>
      <c r="W43" s="57"/>
      <c r="X43" s="57"/>
      <c r="Y43" s="52"/>
      <c r="Z43" s="52"/>
      <c r="AA43" s="52"/>
      <c r="AB43" s="52"/>
      <c r="AC43" s="52"/>
      <c r="AD43" s="52"/>
      <c r="AE43" s="4"/>
    </row>
    <row r="44" spans="1:31" ht="17.25">
      <c r="A44" s="181"/>
      <c r="B44" s="180"/>
      <c r="C44" s="277" t="s">
        <v>93</v>
      </c>
      <c r="D44" s="277"/>
      <c r="E44" s="277"/>
      <c r="F44" s="276"/>
      <c r="G44" s="178"/>
      <c r="H44" s="178"/>
      <c r="I44" s="178"/>
      <c r="J44" s="178"/>
      <c r="K44" s="180"/>
      <c r="L44" s="180"/>
      <c r="M44" s="180"/>
      <c r="N44" s="180"/>
      <c r="P44" s="52"/>
      <c r="Q44" s="55" t="s">
        <v>11</v>
      </c>
      <c r="R44" s="55"/>
      <c r="S44" s="55"/>
      <c r="T44" s="56"/>
      <c r="U44" s="57"/>
      <c r="V44" s="57"/>
      <c r="W44" s="57"/>
      <c r="X44" s="57"/>
      <c r="Y44" s="52"/>
      <c r="Z44" s="52"/>
      <c r="AA44" s="52"/>
      <c r="AB44" s="52"/>
      <c r="AC44" s="52"/>
      <c r="AD44" s="52"/>
      <c r="AE44" s="4"/>
    </row>
    <row r="45" spans="1:31" ht="25.5" customHeight="1">
      <c r="A45" s="181"/>
      <c r="B45" s="180"/>
      <c r="C45" s="276" t="s">
        <v>30</v>
      </c>
      <c r="D45" s="276"/>
      <c r="E45" s="276"/>
      <c r="F45" s="177" t="s">
        <v>12</v>
      </c>
      <c r="G45" s="178"/>
      <c r="H45" s="178"/>
      <c r="I45" s="178"/>
      <c r="J45" s="178"/>
      <c r="K45" s="180"/>
      <c r="L45" s="180"/>
      <c r="M45" s="180"/>
      <c r="N45" s="180"/>
      <c r="P45" s="52"/>
      <c r="Q45" s="56" t="s">
        <v>30</v>
      </c>
      <c r="R45" s="56"/>
      <c r="S45" s="56"/>
      <c r="T45" s="55" t="s">
        <v>12</v>
      </c>
      <c r="U45" s="57"/>
      <c r="V45" s="57"/>
      <c r="W45" s="57"/>
      <c r="X45" s="57"/>
      <c r="Y45" s="52"/>
      <c r="Z45" s="52"/>
      <c r="AA45" s="52"/>
      <c r="AB45" s="52"/>
      <c r="AC45" s="52"/>
      <c r="AD45" s="52"/>
      <c r="AE45" s="4"/>
    </row>
    <row r="46" spans="1:31" ht="14.25">
      <c r="A46" s="181"/>
      <c r="B46" s="180"/>
      <c r="C46" s="192"/>
      <c r="D46" s="192"/>
      <c r="E46" s="192"/>
      <c r="F46" s="192"/>
      <c r="G46" s="178"/>
      <c r="H46" s="178"/>
      <c r="I46" s="178"/>
      <c r="J46" s="178"/>
      <c r="K46" s="180"/>
      <c r="L46" s="180"/>
      <c r="M46" s="180"/>
      <c r="N46" s="180"/>
      <c r="P46" s="52"/>
      <c r="Q46" s="53"/>
      <c r="R46" s="53"/>
      <c r="S46" s="53"/>
      <c r="T46" s="53"/>
      <c r="U46" s="57"/>
      <c r="V46" s="57"/>
      <c r="W46" s="57"/>
      <c r="X46" s="57"/>
      <c r="Y46" s="52"/>
      <c r="Z46" s="52"/>
      <c r="AA46" s="52"/>
      <c r="AB46" s="52"/>
      <c r="AC46" s="52"/>
      <c r="AD46" s="52"/>
      <c r="AE46" s="4"/>
    </row>
    <row r="47" spans="1:31" ht="13.5">
      <c r="A47" s="181"/>
      <c r="B47" s="180"/>
      <c r="C47" s="178"/>
      <c r="D47" s="178"/>
      <c r="E47" s="178"/>
      <c r="F47" s="178"/>
      <c r="G47" s="178"/>
      <c r="H47" s="178"/>
      <c r="I47" s="178"/>
      <c r="J47" s="178"/>
      <c r="K47" s="180"/>
      <c r="L47" s="180"/>
      <c r="M47" s="180"/>
      <c r="N47" s="180"/>
      <c r="P47" s="52"/>
      <c r="Q47" s="57"/>
      <c r="R47" s="57"/>
      <c r="S47" s="57"/>
      <c r="T47" s="57"/>
      <c r="U47" s="57"/>
      <c r="V47" s="57"/>
      <c r="W47" s="57"/>
      <c r="X47" s="57"/>
      <c r="Y47" s="52"/>
      <c r="Z47" s="52"/>
      <c r="AA47" s="52"/>
      <c r="AB47" s="52"/>
      <c r="AC47" s="52"/>
      <c r="AD47" s="52"/>
      <c r="AE47" s="4"/>
    </row>
    <row r="48" spans="2:31" ht="13.5">
      <c r="B48" s="3"/>
      <c r="C48" s="2"/>
      <c r="D48" s="2"/>
      <c r="E48" s="2"/>
      <c r="F48" s="2"/>
      <c r="G48" s="2"/>
      <c r="H48" s="2"/>
      <c r="I48" s="2"/>
      <c r="J48" s="2"/>
      <c r="K48" s="3"/>
      <c r="L48" s="3"/>
      <c r="M48" s="3"/>
      <c r="N48" s="3"/>
      <c r="P48" s="3"/>
      <c r="Q48" s="2"/>
      <c r="R48" s="2"/>
      <c r="S48" s="2"/>
      <c r="T48" s="2"/>
      <c r="U48" s="2"/>
      <c r="V48" s="2"/>
      <c r="W48" s="2"/>
      <c r="X48" s="2"/>
      <c r="Y48" s="3"/>
      <c r="Z48" s="3"/>
      <c r="AA48" s="3"/>
      <c r="AB48" s="3"/>
      <c r="AC48" s="3"/>
      <c r="AD48" s="3"/>
      <c r="AE48" s="4"/>
    </row>
    <row r="49" spans="1:31" ht="13.5">
      <c r="A49" s="12"/>
      <c r="B49" s="3"/>
      <c r="C49" s="2"/>
      <c r="D49" s="2"/>
      <c r="E49" s="2"/>
      <c r="F49" s="2"/>
      <c r="G49" s="2"/>
      <c r="H49" s="2"/>
      <c r="I49" s="2"/>
      <c r="J49" s="2"/>
      <c r="K49" s="3"/>
      <c r="L49" s="3"/>
      <c r="M49" s="3"/>
      <c r="N49" s="3"/>
      <c r="O49" s="12"/>
      <c r="P49" s="3"/>
      <c r="Q49" s="2"/>
      <c r="R49" s="2"/>
      <c r="S49" s="2"/>
      <c r="T49" s="2"/>
      <c r="U49" s="2"/>
      <c r="V49" s="2"/>
      <c r="W49" s="2"/>
      <c r="X49" s="2"/>
      <c r="Y49" s="3"/>
      <c r="Z49" s="3"/>
      <c r="AA49" s="3"/>
      <c r="AB49" s="3"/>
      <c r="AC49" s="3"/>
      <c r="AD49" s="3"/>
      <c r="AE49" s="4"/>
    </row>
    <row r="50" spans="2:31" ht="13.5">
      <c r="B50" s="3"/>
      <c r="C50" s="2"/>
      <c r="D50" s="2"/>
      <c r="E50" s="2"/>
      <c r="F50" s="2"/>
      <c r="G50" s="2"/>
      <c r="H50" s="2"/>
      <c r="I50" s="2"/>
      <c r="J50" s="2"/>
      <c r="K50" s="3"/>
      <c r="L50" s="3"/>
      <c r="M50" s="3"/>
      <c r="N50" s="3"/>
      <c r="P50" s="3"/>
      <c r="Q50" s="2"/>
      <c r="R50" s="2"/>
      <c r="S50" s="2"/>
      <c r="T50" s="2"/>
      <c r="U50" s="2"/>
      <c r="V50" s="2"/>
      <c r="W50" s="2"/>
      <c r="X50" s="2"/>
      <c r="Y50" s="3"/>
      <c r="Z50" s="3"/>
      <c r="AA50" s="3"/>
      <c r="AB50" s="3"/>
      <c r="AC50" s="3"/>
      <c r="AD50" s="3"/>
      <c r="AE50" s="4"/>
    </row>
    <row r="51" spans="2:31" ht="13.5">
      <c r="B51" s="3"/>
      <c r="C51" s="2"/>
      <c r="D51" s="2"/>
      <c r="E51" s="2"/>
      <c r="F51" s="2"/>
      <c r="G51" s="2"/>
      <c r="H51" s="2"/>
      <c r="I51" s="2"/>
      <c r="J51" s="2"/>
      <c r="K51" s="3"/>
      <c r="L51" s="3"/>
      <c r="M51" s="3"/>
      <c r="N51" s="3"/>
      <c r="P51" s="3"/>
      <c r="Q51" s="2"/>
      <c r="R51" s="2"/>
      <c r="S51" s="2"/>
      <c r="T51" s="2"/>
      <c r="U51" s="2"/>
      <c r="V51" s="2"/>
      <c r="W51" s="2"/>
      <c r="X51" s="2"/>
      <c r="Y51" s="3"/>
      <c r="Z51" s="3"/>
      <c r="AA51" s="3"/>
      <c r="AB51" s="3"/>
      <c r="AC51" s="3"/>
      <c r="AD51" s="3"/>
      <c r="AE51" s="4"/>
    </row>
    <row r="52" spans="1:31" ht="13.5">
      <c r="A52" s="3"/>
      <c r="B52" s="3"/>
      <c r="C52" s="2"/>
      <c r="D52" s="2"/>
      <c r="E52" s="2"/>
      <c r="F52" s="2"/>
      <c r="G52" s="2"/>
      <c r="H52" s="2"/>
      <c r="I52" s="2"/>
      <c r="J52" s="2"/>
      <c r="K52" s="3"/>
      <c r="L52" s="3"/>
      <c r="M52" s="3"/>
      <c r="N52" s="3"/>
      <c r="O52" s="3"/>
      <c r="P52" s="3"/>
      <c r="Q52" s="2"/>
      <c r="R52" s="2"/>
      <c r="S52" s="2"/>
      <c r="T52" s="2"/>
      <c r="U52" s="2"/>
      <c r="V52" s="2"/>
      <c r="W52" s="2"/>
      <c r="X52" s="2"/>
      <c r="Y52" s="3"/>
      <c r="Z52" s="3"/>
      <c r="AA52" s="3"/>
      <c r="AB52" s="3"/>
      <c r="AC52" s="3"/>
      <c r="AD52" s="3"/>
      <c r="AE52" s="4"/>
    </row>
    <row r="53" spans="1:31" ht="18.75" customHeight="1">
      <c r="A53" s="3"/>
      <c r="B53" s="3"/>
      <c r="C53" s="2"/>
      <c r="D53" s="2"/>
      <c r="E53" s="2"/>
      <c r="F53" s="2"/>
      <c r="G53" s="2"/>
      <c r="H53" s="2"/>
      <c r="I53" s="2"/>
      <c r="J53" s="2"/>
      <c r="K53" s="3"/>
      <c r="L53" s="3"/>
      <c r="M53" s="3"/>
      <c r="N53" s="3"/>
      <c r="O53" s="3"/>
      <c r="P53" s="3"/>
      <c r="Q53" s="2"/>
      <c r="R53" s="2"/>
      <c r="S53" s="2"/>
      <c r="T53" s="2"/>
      <c r="U53" s="2"/>
      <c r="V53" s="2"/>
      <c r="W53" s="2"/>
      <c r="X53" s="2"/>
      <c r="Y53" s="3"/>
      <c r="Z53" s="3"/>
      <c r="AA53" s="3"/>
      <c r="AB53" s="3"/>
      <c r="AC53" s="3"/>
      <c r="AD53" s="3"/>
      <c r="AE53" s="4"/>
    </row>
    <row r="54" spans="1:31" ht="18.75" customHeight="1">
      <c r="A54" s="3"/>
      <c r="B54" s="3"/>
      <c r="C54" s="2"/>
      <c r="D54" s="2"/>
      <c r="E54" s="2"/>
      <c r="F54" s="2"/>
      <c r="G54" s="2"/>
      <c r="H54" s="2"/>
      <c r="I54" s="2"/>
      <c r="J54" s="2"/>
      <c r="K54" s="3"/>
      <c r="L54" s="3"/>
      <c r="M54" s="3"/>
      <c r="N54" s="3"/>
      <c r="O54" s="3"/>
      <c r="P54" s="3"/>
      <c r="Q54" s="2"/>
      <c r="R54" s="2"/>
      <c r="S54" s="2"/>
      <c r="T54" s="2"/>
      <c r="U54" s="2"/>
      <c r="V54" s="2"/>
      <c r="W54" s="2"/>
      <c r="X54" s="2"/>
      <c r="Y54" s="3"/>
      <c r="Z54" s="3"/>
      <c r="AA54" s="3"/>
      <c r="AB54" s="3"/>
      <c r="AC54" s="3"/>
      <c r="AD54" s="3"/>
      <c r="AE54" s="4"/>
    </row>
    <row r="55" spans="1:31" ht="18.75" customHeight="1">
      <c r="A55" s="3"/>
      <c r="B55" s="3"/>
      <c r="C55" s="2"/>
      <c r="D55" s="2"/>
      <c r="E55" s="2"/>
      <c r="F55" s="2"/>
      <c r="G55" s="2"/>
      <c r="H55" s="2"/>
      <c r="I55" s="2"/>
      <c r="J55" s="2"/>
      <c r="K55" s="3"/>
      <c r="L55" s="3"/>
      <c r="M55" s="3"/>
      <c r="N55" s="3"/>
      <c r="O55" s="3"/>
      <c r="P55" s="3"/>
      <c r="Q55" s="2"/>
      <c r="R55" s="2"/>
      <c r="S55" s="2"/>
      <c r="T55" s="2"/>
      <c r="U55" s="2"/>
      <c r="V55" s="2"/>
      <c r="W55" s="2"/>
      <c r="X55" s="2"/>
      <c r="Y55" s="3"/>
      <c r="Z55" s="3"/>
      <c r="AA55" s="3"/>
      <c r="AB55" s="3"/>
      <c r="AC55" s="3"/>
      <c r="AD55" s="3"/>
      <c r="AE55" s="4"/>
    </row>
    <row r="56" spans="1:31" ht="18.75" customHeight="1">
      <c r="A56" s="3"/>
      <c r="B56" s="3"/>
      <c r="C56" s="2"/>
      <c r="D56" s="2"/>
      <c r="E56" s="2"/>
      <c r="F56" s="2"/>
      <c r="G56" s="2"/>
      <c r="H56" s="2"/>
      <c r="I56" s="2"/>
      <c r="J56" s="2"/>
      <c r="K56" s="3"/>
      <c r="L56" s="3"/>
      <c r="M56" s="3"/>
      <c r="N56" s="3"/>
      <c r="O56" s="3"/>
      <c r="P56" s="3"/>
      <c r="Q56" s="2"/>
      <c r="R56" s="2"/>
      <c r="S56" s="2"/>
      <c r="T56" s="2"/>
      <c r="U56" s="2"/>
      <c r="V56" s="2"/>
      <c r="W56" s="2"/>
      <c r="X56" s="2"/>
      <c r="Y56" s="3"/>
      <c r="Z56" s="3"/>
      <c r="AA56" s="3"/>
      <c r="AB56" s="3"/>
      <c r="AC56" s="3"/>
      <c r="AD56" s="3"/>
      <c r="AE56" s="4"/>
    </row>
    <row r="57" spans="1:31" ht="14.25" customHeight="1">
      <c r="A57" s="3"/>
      <c r="B57" s="3"/>
      <c r="C57" s="2"/>
      <c r="D57" s="2"/>
      <c r="E57" s="2"/>
      <c r="F57" s="2"/>
      <c r="G57" s="2"/>
      <c r="H57" s="2"/>
      <c r="I57" s="2"/>
      <c r="J57" s="2"/>
      <c r="K57" s="3"/>
      <c r="L57" s="3"/>
      <c r="M57" s="3"/>
      <c r="N57" s="3"/>
      <c r="O57" s="3"/>
      <c r="P57" s="3"/>
      <c r="Q57" s="2"/>
      <c r="R57" s="2"/>
      <c r="S57" s="2"/>
      <c r="T57" s="2"/>
      <c r="U57" s="2"/>
      <c r="V57" s="2"/>
      <c r="W57" s="2"/>
      <c r="X57" s="2"/>
      <c r="Y57" s="3"/>
      <c r="Z57" s="3"/>
      <c r="AA57" s="3"/>
      <c r="AB57" s="3"/>
      <c r="AC57" s="3"/>
      <c r="AD57" s="3"/>
      <c r="AE57" s="4"/>
    </row>
    <row r="58" spans="1:31" ht="14.25" customHeight="1">
      <c r="A58" s="3"/>
      <c r="B58" s="3"/>
      <c r="C58" s="2"/>
      <c r="D58" s="2"/>
      <c r="E58" s="2"/>
      <c r="F58" s="2"/>
      <c r="G58" s="2"/>
      <c r="H58" s="2"/>
      <c r="I58" s="2"/>
      <c r="J58" s="2"/>
      <c r="K58" s="3"/>
      <c r="L58" s="3"/>
      <c r="M58" s="3"/>
      <c r="N58" s="3"/>
      <c r="O58" s="3"/>
      <c r="P58" s="3"/>
      <c r="Q58" s="2"/>
      <c r="R58" s="2"/>
      <c r="S58" s="2"/>
      <c r="T58" s="2"/>
      <c r="U58" s="2"/>
      <c r="V58" s="2"/>
      <c r="W58" s="2"/>
      <c r="X58" s="2"/>
      <c r="Y58" s="3"/>
      <c r="Z58" s="3"/>
      <c r="AA58" s="3"/>
      <c r="AB58" s="3"/>
      <c r="AC58" s="3"/>
      <c r="AD58" s="3"/>
      <c r="AE58" s="4"/>
    </row>
    <row r="59" spans="1:31" ht="13.5">
      <c r="A59" s="3"/>
      <c r="B59" s="3"/>
      <c r="C59" s="2"/>
      <c r="D59" s="2"/>
      <c r="E59" s="2"/>
      <c r="F59" s="2"/>
      <c r="G59" s="2"/>
      <c r="H59" s="2"/>
      <c r="I59" s="2"/>
      <c r="J59" s="2"/>
      <c r="K59" s="3"/>
      <c r="L59" s="3"/>
      <c r="M59" s="3"/>
      <c r="N59" s="3"/>
      <c r="O59" s="3"/>
      <c r="P59" s="3"/>
      <c r="Q59" s="2"/>
      <c r="R59" s="2"/>
      <c r="S59" s="2"/>
      <c r="T59" s="2"/>
      <c r="U59" s="2"/>
      <c r="V59" s="2"/>
      <c r="W59" s="2"/>
      <c r="X59" s="2"/>
      <c r="Y59" s="3"/>
      <c r="Z59" s="3"/>
      <c r="AA59" s="3"/>
      <c r="AB59" s="3"/>
      <c r="AC59" s="3"/>
      <c r="AD59" s="3"/>
      <c r="AE59" s="4"/>
    </row>
    <row r="60" spans="1:31" ht="13.5">
      <c r="A60" s="3"/>
      <c r="B60" s="3"/>
      <c r="C60" s="2"/>
      <c r="D60" s="2"/>
      <c r="E60" s="2"/>
      <c r="F60" s="2"/>
      <c r="G60" s="2"/>
      <c r="H60" s="2"/>
      <c r="I60" s="2"/>
      <c r="J60" s="2"/>
      <c r="K60" s="3"/>
      <c r="L60" s="3"/>
      <c r="M60" s="3"/>
      <c r="N60" s="3"/>
      <c r="O60" s="3"/>
      <c r="P60" s="3"/>
      <c r="Q60" s="2"/>
      <c r="R60" s="2"/>
      <c r="S60" s="2"/>
      <c r="T60" s="2"/>
      <c r="U60" s="2"/>
      <c r="V60" s="2"/>
      <c r="W60" s="2"/>
      <c r="X60" s="2"/>
      <c r="Y60" s="3"/>
      <c r="Z60" s="3"/>
      <c r="AA60" s="3"/>
      <c r="AB60" s="3"/>
      <c r="AC60" s="3"/>
      <c r="AD60" s="3"/>
      <c r="AE60" s="4"/>
    </row>
    <row r="61" spans="1:31" ht="13.5">
      <c r="A61" s="3"/>
      <c r="B61" s="3"/>
      <c r="C61" s="2"/>
      <c r="D61" s="2"/>
      <c r="E61" s="2"/>
      <c r="F61" s="2"/>
      <c r="G61" s="2"/>
      <c r="H61" s="2"/>
      <c r="I61" s="2"/>
      <c r="J61" s="2"/>
      <c r="K61" s="3"/>
      <c r="L61" s="3"/>
      <c r="M61" s="3"/>
      <c r="N61" s="3"/>
      <c r="O61" s="3"/>
      <c r="P61" s="3"/>
      <c r="Q61" s="2"/>
      <c r="R61" s="2"/>
      <c r="S61" s="2"/>
      <c r="T61" s="2"/>
      <c r="U61" s="2"/>
      <c r="V61" s="2"/>
      <c r="W61" s="2"/>
      <c r="X61" s="2"/>
      <c r="Y61" s="3"/>
      <c r="Z61" s="3"/>
      <c r="AA61" s="3"/>
      <c r="AB61" s="3"/>
      <c r="AC61" s="3"/>
      <c r="AD61" s="3"/>
      <c r="AE61" s="4"/>
    </row>
    <row r="62" spans="1:31" ht="13.5">
      <c r="A62" s="3"/>
      <c r="B62" s="3"/>
      <c r="C62" s="2"/>
      <c r="D62" s="2"/>
      <c r="E62" s="2"/>
      <c r="F62" s="2"/>
      <c r="G62" s="2"/>
      <c r="H62" s="2"/>
      <c r="I62" s="2"/>
      <c r="J62" s="2"/>
      <c r="K62" s="3"/>
      <c r="L62" s="3"/>
      <c r="M62" s="3"/>
      <c r="N62" s="3"/>
      <c r="O62" s="3"/>
      <c r="P62" s="3"/>
      <c r="Q62" s="2"/>
      <c r="R62" s="2"/>
      <c r="S62" s="2"/>
      <c r="T62" s="2"/>
      <c r="U62" s="2"/>
      <c r="V62" s="2"/>
      <c r="W62" s="2"/>
      <c r="X62" s="2"/>
      <c r="Y62" s="3"/>
      <c r="Z62" s="3"/>
      <c r="AA62" s="3"/>
      <c r="AB62" s="3"/>
      <c r="AC62" s="3"/>
      <c r="AD62" s="3"/>
      <c r="AE62" s="4"/>
    </row>
    <row r="63" spans="1:31" ht="13.5">
      <c r="A63" s="3"/>
      <c r="B63" s="3"/>
      <c r="C63" s="2"/>
      <c r="D63" s="2"/>
      <c r="E63" s="2"/>
      <c r="F63" s="2"/>
      <c r="G63" s="2"/>
      <c r="H63" s="2"/>
      <c r="I63" s="2"/>
      <c r="J63" s="2"/>
      <c r="K63" s="3"/>
      <c r="L63" s="3"/>
      <c r="M63" s="3"/>
      <c r="N63" s="3"/>
      <c r="O63" s="3"/>
      <c r="P63" s="3"/>
      <c r="Q63" s="2"/>
      <c r="R63" s="2"/>
      <c r="S63" s="2"/>
      <c r="T63" s="2"/>
      <c r="U63" s="2"/>
      <c r="V63" s="2"/>
      <c r="W63" s="2"/>
      <c r="X63" s="2"/>
      <c r="Y63" s="3"/>
      <c r="Z63" s="3"/>
      <c r="AA63" s="3"/>
      <c r="AB63" s="3"/>
      <c r="AC63" s="3"/>
      <c r="AD63" s="3"/>
      <c r="AE63" s="4"/>
    </row>
    <row r="64" spans="1:31" ht="13.5">
      <c r="A64" s="3"/>
      <c r="B64" s="3"/>
      <c r="C64" s="2"/>
      <c r="D64" s="2"/>
      <c r="E64" s="2"/>
      <c r="F64" s="2"/>
      <c r="G64" s="2"/>
      <c r="H64" s="2"/>
      <c r="I64" s="2"/>
      <c r="J64" s="2"/>
      <c r="K64" s="3"/>
      <c r="L64" s="3"/>
      <c r="M64" s="3"/>
      <c r="N64" s="3"/>
      <c r="O64" s="3"/>
      <c r="P64" s="3"/>
      <c r="Q64" s="2"/>
      <c r="R64" s="2"/>
      <c r="S64" s="2"/>
      <c r="T64" s="2"/>
      <c r="U64" s="2"/>
      <c r="V64" s="2"/>
      <c r="W64" s="2"/>
      <c r="X64" s="2"/>
      <c r="Y64" s="3"/>
      <c r="Z64" s="3"/>
      <c r="AA64" s="3"/>
      <c r="AB64" s="3"/>
      <c r="AC64" s="3"/>
      <c r="AD64" s="3"/>
      <c r="AE64" s="4"/>
    </row>
    <row r="65" spans="1:31" ht="18.75" customHeight="1">
      <c r="A65" s="3"/>
      <c r="B65" s="3"/>
      <c r="C65" s="2"/>
      <c r="D65" s="2"/>
      <c r="E65" s="2"/>
      <c r="F65" s="2"/>
      <c r="G65" s="2"/>
      <c r="H65" s="2"/>
      <c r="I65" s="2"/>
      <c r="J65" s="2"/>
      <c r="K65" s="3"/>
      <c r="L65" s="3"/>
      <c r="M65" s="3"/>
      <c r="N65" s="3"/>
      <c r="O65" s="3"/>
      <c r="P65" s="3"/>
      <c r="Q65" s="2"/>
      <c r="R65" s="2"/>
      <c r="S65" s="2"/>
      <c r="T65" s="2"/>
      <c r="U65" s="2"/>
      <c r="V65" s="2"/>
      <c r="W65" s="2"/>
      <c r="X65" s="2"/>
      <c r="Y65" s="3"/>
      <c r="Z65" s="3"/>
      <c r="AA65" s="3"/>
      <c r="AB65" s="3"/>
      <c r="AC65" s="3"/>
      <c r="AD65" s="3"/>
      <c r="AE65" s="4"/>
    </row>
    <row r="66" spans="1:31" ht="17.25" customHeight="1">
      <c r="A66" s="3"/>
      <c r="B66" s="3"/>
      <c r="C66" s="2"/>
      <c r="D66" s="2"/>
      <c r="E66" s="2"/>
      <c r="F66" s="2"/>
      <c r="G66" s="2"/>
      <c r="H66" s="2"/>
      <c r="I66" s="2"/>
      <c r="J66" s="2"/>
      <c r="K66" s="3"/>
      <c r="L66" s="3"/>
      <c r="M66" s="3"/>
      <c r="N66" s="3"/>
      <c r="O66" s="3"/>
      <c r="P66" s="3"/>
      <c r="Q66" s="2"/>
      <c r="R66" s="2"/>
      <c r="S66" s="2"/>
      <c r="T66" s="2"/>
      <c r="U66" s="2"/>
      <c r="V66" s="2"/>
      <c r="W66" s="2"/>
      <c r="X66" s="2"/>
      <c r="Y66" s="3"/>
      <c r="Z66" s="3"/>
      <c r="AA66" s="3"/>
      <c r="AB66" s="3"/>
      <c r="AC66" s="3"/>
      <c r="AD66" s="3"/>
      <c r="AE66" s="4"/>
    </row>
    <row r="67" spans="1:31" ht="13.5">
      <c r="A67" s="3"/>
      <c r="B67" s="3"/>
      <c r="C67" s="2"/>
      <c r="D67" s="2"/>
      <c r="E67" s="2"/>
      <c r="F67" s="2"/>
      <c r="G67" s="2"/>
      <c r="H67" s="2"/>
      <c r="I67" s="2"/>
      <c r="J67" s="2"/>
      <c r="K67" s="3"/>
      <c r="L67" s="3"/>
      <c r="M67" s="3"/>
      <c r="N67" s="3"/>
      <c r="O67" s="3"/>
      <c r="P67" s="3"/>
      <c r="Q67" s="2"/>
      <c r="R67" s="2"/>
      <c r="S67" s="2"/>
      <c r="T67" s="2"/>
      <c r="U67" s="2"/>
      <c r="V67" s="2"/>
      <c r="W67" s="2"/>
      <c r="X67" s="2"/>
      <c r="Y67" s="3"/>
      <c r="Z67" s="3"/>
      <c r="AA67" s="3"/>
      <c r="AB67" s="3"/>
      <c r="AC67" s="3"/>
      <c r="AD67" s="3"/>
      <c r="AE67" s="4"/>
    </row>
    <row r="68" spans="1:31" ht="13.5">
      <c r="A68" s="3"/>
      <c r="B68" s="3"/>
      <c r="C68" s="2"/>
      <c r="D68" s="2"/>
      <c r="E68" s="2"/>
      <c r="F68" s="2"/>
      <c r="G68" s="2"/>
      <c r="H68" s="2"/>
      <c r="I68" s="2"/>
      <c r="J68" s="2"/>
      <c r="K68" s="3"/>
      <c r="L68" s="3"/>
      <c r="M68" s="3"/>
      <c r="N68" s="3"/>
      <c r="O68" s="3"/>
      <c r="P68" s="3"/>
      <c r="Q68" s="2"/>
      <c r="R68" s="2"/>
      <c r="S68" s="2"/>
      <c r="T68" s="2"/>
      <c r="U68" s="2"/>
      <c r="V68" s="2"/>
      <c r="W68" s="2"/>
      <c r="X68" s="2"/>
      <c r="Y68" s="3"/>
      <c r="Z68" s="3"/>
      <c r="AA68" s="3"/>
      <c r="AB68" s="3"/>
      <c r="AC68" s="3"/>
      <c r="AD68" s="3"/>
      <c r="AE68" s="4"/>
    </row>
    <row r="69" spans="1:31" ht="13.5">
      <c r="A69" s="3"/>
      <c r="B69" s="3"/>
      <c r="C69" s="2"/>
      <c r="D69" s="2"/>
      <c r="E69" s="2"/>
      <c r="F69" s="2"/>
      <c r="G69" s="2"/>
      <c r="H69" s="2"/>
      <c r="I69" s="2"/>
      <c r="J69" s="2"/>
      <c r="K69" s="3"/>
      <c r="L69" s="3"/>
      <c r="M69" s="3"/>
      <c r="N69" s="3"/>
      <c r="O69" s="3"/>
      <c r="P69" s="3"/>
      <c r="Q69" s="2"/>
      <c r="R69" s="2"/>
      <c r="S69" s="2"/>
      <c r="T69" s="2"/>
      <c r="U69" s="2"/>
      <c r="V69" s="2"/>
      <c r="W69" s="2"/>
      <c r="X69" s="2"/>
      <c r="Y69" s="3"/>
      <c r="Z69" s="3"/>
      <c r="AA69" s="3"/>
      <c r="AB69" s="3"/>
      <c r="AC69" s="3"/>
      <c r="AD69" s="3"/>
      <c r="AE69" s="4"/>
    </row>
    <row r="70" spans="1:31" ht="13.5">
      <c r="A70" s="3"/>
      <c r="B70" s="3"/>
      <c r="C70" s="2"/>
      <c r="D70" s="2"/>
      <c r="E70" s="2"/>
      <c r="F70" s="2"/>
      <c r="G70" s="2"/>
      <c r="H70" s="2"/>
      <c r="I70" s="2"/>
      <c r="J70" s="2"/>
      <c r="K70" s="3"/>
      <c r="L70" s="3"/>
      <c r="M70" s="3"/>
      <c r="N70" s="3"/>
      <c r="O70" s="3"/>
      <c r="P70" s="3"/>
      <c r="Q70" s="2"/>
      <c r="R70" s="2"/>
      <c r="S70" s="2"/>
      <c r="T70" s="2"/>
      <c r="U70" s="2"/>
      <c r="V70" s="2"/>
      <c r="W70" s="2"/>
      <c r="X70" s="2"/>
      <c r="Y70" s="3"/>
      <c r="Z70" s="3"/>
      <c r="AA70" s="3"/>
      <c r="AB70" s="3"/>
      <c r="AC70" s="3"/>
      <c r="AD70" s="3"/>
      <c r="AE70" s="4"/>
    </row>
    <row r="71" spans="1:31" ht="13.5">
      <c r="A71" s="3"/>
      <c r="B71" s="3"/>
      <c r="C71" s="2"/>
      <c r="D71" s="2"/>
      <c r="E71" s="2"/>
      <c r="F71" s="2"/>
      <c r="G71" s="2"/>
      <c r="H71" s="2"/>
      <c r="I71" s="2"/>
      <c r="J71" s="2"/>
      <c r="K71" s="3"/>
      <c r="L71" s="3"/>
      <c r="M71" s="3"/>
      <c r="N71" s="3"/>
      <c r="O71" s="3"/>
      <c r="P71" s="3"/>
      <c r="Q71" s="2"/>
      <c r="R71" s="2"/>
      <c r="S71" s="2"/>
      <c r="T71" s="2"/>
      <c r="U71" s="2"/>
      <c r="V71" s="2"/>
      <c r="W71" s="2"/>
      <c r="X71" s="2"/>
      <c r="Y71" s="3"/>
      <c r="Z71" s="3"/>
      <c r="AA71" s="3"/>
      <c r="AB71" s="3"/>
      <c r="AC71" s="3"/>
      <c r="AD71" s="3"/>
      <c r="AE71" s="4"/>
    </row>
    <row r="72" spans="1:31" ht="13.5">
      <c r="A72" s="3"/>
      <c r="B72" s="3"/>
      <c r="C72" s="2"/>
      <c r="D72" s="2"/>
      <c r="E72" s="2"/>
      <c r="F72" s="2"/>
      <c r="G72" s="2"/>
      <c r="H72" s="2"/>
      <c r="I72" s="2"/>
      <c r="J72" s="2"/>
      <c r="K72" s="3"/>
      <c r="L72" s="3"/>
      <c r="M72" s="3"/>
      <c r="N72" s="3"/>
      <c r="O72" s="3"/>
      <c r="P72" s="3"/>
      <c r="Q72" s="2"/>
      <c r="R72" s="2"/>
      <c r="S72" s="2"/>
      <c r="T72" s="2"/>
      <c r="U72" s="2"/>
      <c r="V72" s="2"/>
      <c r="W72" s="2"/>
      <c r="X72" s="2"/>
      <c r="Y72" s="3"/>
      <c r="Z72" s="3"/>
      <c r="AA72" s="3"/>
      <c r="AB72" s="3"/>
      <c r="AC72" s="3"/>
      <c r="AD72" s="3"/>
      <c r="AE72" s="4"/>
    </row>
    <row r="73" spans="1:31" ht="13.5">
      <c r="A73" s="3"/>
      <c r="B73" s="3"/>
      <c r="C73" s="2"/>
      <c r="D73" s="2"/>
      <c r="E73" s="2"/>
      <c r="F73" s="2"/>
      <c r="G73" s="2"/>
      <c r="H73" s="2"/>
      <c r="I73" s="2"/>
      <c r="J73" s="2"/>
      <c r="K73" s="3"/>
      <c r="L73" s="3"/>
      <c r="M73" s="3"/>
      <c r="N73" s="3"/>
      <c r="O73" s="3"/>
      <c r="P73" s="3"/>
      <c r="Q73" s="2"/>
      <c r="R73" s="2"/>
      <c r="S73" s="2"/>
      <c r="T73" s="2"/>
      <c r="U73" s="2"/>
      <c r="V73" s="2"/>
      <c r="W73" s="2"/>
      <c r="X73" s="2"/>
      <c r="Y73" s="3"/>
      <c r="Z73" s="3"/>
      <c r="AA73" s="3"/>
      <c r="AB73" s="3"/>
      <c r="AC73" s="3"/>
      <c r="AD73" s="3"/>
      <c r="AE73" s="4"/>
    </row>
    <row r="74" spans="1:31" ht="13.5">
      <c r="A74" s="3"/>
      <c r="B74" s="3"/>
      <c r="C74" s="2"/>
      <c r="D74" s="2"/>
      <c r="E74" s="2"/>
      <c r="F74" s="2"/>
      <c r="G74" s="2"/>
      <c r="H74" s="2"/>
      <c r="I74" s="2"/>
      <c r="J74" s="2"/>
      <c r="K74" s="3"/>
      <c r="L74" s="3"/>
      <c r="M74" s="3"/>
      <c r="N74" s="3"/>
      <c r="O74" s="3"/>
      <c r="P74" s="3"/>
      <c r="Q74" s="2"/>
      <c r="R74" s="2"/>
      <c r="S74" s="2"/>
      <c r="T74" s="2"/>
      <c r="U74" s="2"/>
      <c r="V74" s="2"/>
      <c r="W74" s="2"/>
      <c r="X74" s="2"/>
      <c r="Y74" s="3"/>
      <c r="Z74" s="3"/>
      <c r="AA74" s="3"/>
      <c r="AB74" s="3"/>
      <c r="AC74" s="3"/>
      <c r="AD74" s="3"/>
      <c r="AE74" s="4"/>
    </row>
    <row r="75" spans="1:31" ht="13.5">
      <c r="A75" s="3"/>
      <c r="B75" s="3"/>
      <c r="C75" s="2"/>
      <c r="D75" s="2"/>
      <c r="E75" s="2"/>
      <c r="F75" s="2"/>
      <c r="G75" s="2"/>
      <c r="H75" s="2"/>
      <c r="I75" s="2"/>
      <c r="J75" s="2"/>
      <c r="K75" s="3"/>
      <c r="L75" s="3"/>
      <c r="M75" s="3"/>
      <c r="N75" s="3"/>
      <c r="O75" s="3"/>
      <c r="P75" s="3"/>
      <c r="Q75" s="2"/>
      <c r="R75" s="2"/>
      <c r="S75" s="2"/>
      <c r="T75" s="2"/>
      <c r="U75" s="2"/>
      <c r="V75" s="2"/>
      <c r="W75" s="2"/>
      <c r="X75" s="2"/>
      <c r="Y75" s="3"/>
      <c r="Z75" s="3"/>
      <c r="AA75" s="3"/>
      <c r="AB75" s="3"/>
      <c r="AC75" s="3"/>
      <c r="AD75" s="3"/>
      <c r="AE75" s="4"/>
    </row>
    <row r="76" spans="1:31" ht="13.5">
      <c r="A76" s="3"/>
      <c r="B76" s="3"/>
      <c r="C76" s="2"/>
      <c r="D76" s="2"/>
      <c r="E76" s="2"/>
      <c r="F76" s="2"/>
      <c r="G76" s="2"/>
      <c r="H76" s="2"/>
      <c r="I76" s="2"/>
      <c r="J76" s="2"/>
      <c r="K76" s="3"/>
      <c r="L76" s="3"/>
      <c r="M76" s="3"/>
      <c r="N76" s="3"/>
      <c r="O76" s="3"/>
      <c r="P76" s="3"/>
      <c r="Q76" s="2"/>
      <c r="R76" s="2"/>
      <c r="S76" s="2"/>
      <c r="T76" s="2"/>
      <c r="U76" s="2"/>
      <c r="V76" s="2"/>
      <c r="W76" s="2"/>
      <c r="X76" s="2"/>
      <c r="Y76" s="3"/>
      <c r="Z76" s="3"/>
      <c r="AA76" s="3"/>
      <c r="AB76" s="3"/>
      <c r="AC76" s="3"/>
      <c r="AD76" s="3"/>
      <c r="AE76" s="4"/>
    </row>
    <row r="77" spans="1:31" ht="13.5">
      <c r="A77" s="3"/>
      <c r="B77" s="3"/>
      <c r="C77" s="2"/>
      <c r="D77" s="2"/>
      <c r="E77" s="2"/>
      <c r="F77" s="2"/>
      <c r="G77" s="2"/>
      <c r="H77" s="2"/>
      <c r="I77" s="2"/>
      <c r="J77" s="2"/>
      <c r="K77" s="3"/>
      <c r="L77" s="3"/>
      <c r="M77" s="3"/>
      <c r="N77" s="3"/>
      <c r="O77" s="3"/>
      <c r="P77" s="3"/>
      <c r="Q77" s="2"/>
      <c r="R77" s="2"/>
      <c r="S77" s="2"/>
      <c r="T77" s="2"/>
      <c r="U77" s="2"/>
      <c r="V77" s="2"/>
      <c r="W77" s="2"/>
      <c r="X77" s="2"/>
      <c r="Y77" s="3"/>
      <c r="Z77" s="3"/>
      <c r="AA77" s="3"/>
      <c r="AB77" s="3"/>
      <c r="AC77" s="3"/>
      <c r="AD77" s="3"/>
      <c r="AE77" s="4"/>
    </row>
    <row r="78" spans="1:31" ht="13.5">
      <c r="A78" s="3"/>
      <c r="B78" s="3"/>
      <c r="C78" s="2"/>
      <c r="D78" s="2"/>
      <c r="E78" s="2"/>
      <c r="F78" s="2"/>
      <c r="G78" s="2"/>
      <c r="H78" s="2"/>
      <c r="I78" s="2"/>
      <c r="J78" s="2"/>
      <c r="K78" s="3"/>
      <c r="L78" s="3"/>
      <c r="M78" s="3"/>
      <c r="N78" s="3"/>
      <c r="O78" s="3"/>
      <c r="P78" s="3"/>
      <c r="Q78" s="2"/>
      <c r="R78" s="2"/>
      <c r="S78" s="2"/>
      <c r="T78" s="2"/>
      <c r="U78" s="2"/>
      <c r="V78" s="2"/>
      <c r="W78" s="2"/>
      <c r="X78" s="2"/>
      <c r="Y78" s="3"/>
      <c r="Z78" s="3"/>
      <c r="AA78" s="3"/>
      <c r="AB78" s="3"/>
      <c r="AC78" s="3"/>
      <c r="AD78" s="3"/>
      <c r="AE78" s="4"/>
    </row>
    <row r="79" spans="1:31" ht="13.5">
      <c r="A79" s="3"/>
      <c r="B79" s="3"/>
      <c r="C79" s="2"/>
      <c r="D79" s="2"/>
      <c r="E79" s="2"/>
      <c r="F79" s="2"/>
      <c r="G79" s="2"/>
      <c r="H79" s="2"/>
      <c r="I79" s="2"/>
      <c r="J79" s="2"/>
      <c r="K79" s="3"/>
      <c r="L79" s="3"/>
      <c r="M79" s="3"/>
      <c r="N79" s="3"/>
      <c r="O79" s="3"/>
      <c r="P79" s="3"/>
      <c r="Q79" s="2"/>
      <c r="R79" s="2"/>
      <c r="S79" s="2"/>
      <c r="T79" s="2"/>
      <c r="U79" s="2"/>
      <c r="V79" s="2"/>
      <c r="W79" s="2"/>
      <c r="X79" s="2"/>
      <c r="Y79" s="3"/>
      <c r="Z79" s="3"/>
      <c r="AA79" s="3"/>
      <c r="AB79" s="3"/>
      <c r="AC79" s="3"/>
      <c r="AD79" s="3"/>
      <c r="AE79" s="4"/>
    </row>
    <row r="80" spans="1:31" ht="13.5">
      <c r="A80" s="3"/>
      <c r="B80" s="3"/>
      <c r="C80" s="2"/>
      <c r="D80" s="2"/>
      <c r="E80" s="2"/>
      <c r="F80" s="2"/>
      <c r="G80" s="2"/>
      <c r="H80" s="2"/>
      <c r="I80" s="2"/>
      <c r="J80" s="2"/>
      <c r="K80" s="3"/>
      <c r="L80" s="3"/>
      <c r="M80" s="3"/>
      <c r="N80" s="3"/>
      <c r="O80" s="3"/>
      <c r="P80" s="3"/>
      <c r="Q80" s="2"/>
      <c r="R80" s="2"/>
      <c r="S80" s="2"/>
      <c r="T80" s="2"/>
      <c r="U80" s="2"/>
      <c r="V80" s="2"/>
      <c r="W80" s="2"/>
      <c r="X80" s="2"/>
      <c r="Y80" s="3"/>
      <c r="Z80" s="3"/>
      <c r="AA80" s="3"/>
      <c r="AB80" s="3"/>
      <c r="AC80" s="3"/>
      <c r="AD80" s="3"/>
      <c r="AE80" s="4"/>
    </row>
    <row r="81" spans="1:31" ht="13.5">
      <c r="A81" s="3"/>
      <c r="B81" s="3"/>
      <c r="C81" s="2"/>
      <c r="D81" s="2"/>
      <c r="E81" s="2"/>
      <c r="F81" s="2"/>
      <c r="G81" s="2"/>
      <c r="H81" s="2"/>
      <c r="I81" s="2"/>
      <c r="J81" s="2"/>
      <c r="K81" s="3"/>
      <c r="L81" s="3"/>
      <c r="M81" s="3"/>
      <c r="N81" s="3"/>
      <c r="O81" s="3"/>
      <c r="P81" s="3"/>
      <c r="Q81" s="2"/>
      <c r="R81" s="2"/>
      <c r="S81" s="2"/>
      <c r="T81" s="2"/>
      <c r="U81" s="2"/>
      <c r="V81" s="2"/>
      <c r="W81" s="2"/>
      <c r="X81" s="2"/>
      <c r="Y81" s="3"/>
      <c r="Z81" s="3"/>
      <c r="AA81" s="3"/>
      <c r="AB81" s="3"/>
      <c r="AC81" s="3"/>
      <c r="AD81" s="3"/>
      <c r="AE81" s="4"/>
    </row>
    <row r="82" spans="1:31" ht="13.5">
      <c r="A82" s="3"/>
      <c r="B82" s="3"/>
      <c r="C82" s="2"/>
      <c r="D82" s="2"/>
      <c r="E82" s="2"/>
      <c r="F82" s="2"/>
      <c r="G82" s="2"/>
      <c r="H82" s="2"/>
      <c r="I82" s="2"/>
      <c r="J82" s="2"/>
      <c r="K82" s="3"/>
      <c r="L82" s="3"/>
      <c r="M82" s="3"/>
      <c r="N82" s="3"/>
      <c r="O82" s="3"/>
      <c r="P82" s="3"/>
      <c r="Q82" s="2"/>
      <c r="R82" s="2"/>
      <c r="S82" s="2"/>
      <c r="T82" s="2"/>
      <c r="U82" s="2"/>
      <c r="V82" s="2"/>
      <c r="W82" s="2"/>
      <c r="X82" s="2"/>
      <c r="Y82" s="3"/>
      <c r="Z82" s="3"/>
      <c r="AA82" s="3"/>
      <c r="AB82" s="3"/>
      <c r="AC82" s="3"/>
      <c r="AD82" s="3"/>
      <c r="AE82" s="4"/>
    </row>
    <row r="83" spans="1:31" ht="28.5" customHeight="1">
      <c r="A83" s="3"/>
      <c r="B83" s="3"/>
      <c r="C83" s="2"/>
      <c r="D83" s="2"/>
      <c r="E83" s="2"/>
      <c r="F83" s="2"/>
      <c r="G83" s="2"/>
      <c r="H83" s="2"/>
      <c r="I83" s="2"/>
      <c r="J83" s="2"/>
      <c r="K83" s="3"/>
      <c r="L83" s="3"/>
      <c r="M83" s="3"/>
      <c r="N83" s="3"/>
      <c r="O83" s="3"/>
      <c r="P83" s="3"/>
      <c r="Q83" s="2"/>
      <c r="R83" s="2"/>
      <c r="S83" s="2"/>
      <c r="T83" s="2"/>
      <c r="U83" s="2"/>
      <c r="V83" s="2"/>
      <c r="W83" s="2"/>
      <c r="X83" s="2"/>
      <c r="Y83" s="3"/>
      <c r="Z83" s="3"/>
      <c r="AA83" s="3"/>
      <c r="AB83" s="3"/>
      <c r="AC83" s="3"/>
      <c r="AD83" s="3"/>
      <c r="AE83" s="4"/>
    </row>
    <row r="84" spans="1:28" ht="13.5">
      <c r="A84" s="3"/>
      <c r="B84" s="3"/>
      <c r="C84" s="2"/>
      <c r="D84" s="2"/>
      <c r="E84" s="2"/>
      <c r="F84" s="2"/>
      <c r="G84" s="2"/>
      <c r="H84" s="2"/>
      <c r="I84" s="2"/>
      <c r="J84" s="2"/>
      <c r="K84" s="3"/>
      <c r="L84" s="3"/>
      <c r="M84" s="3"/>
      <c r="N84" s="3"/>
      <c r="O84" s="3"/>
      <c r="P84" s="3"/>
      <c r="Q84" s="2"/>
      <c r="R84" s="2"/>
      <c r="S84" s="2"/>
      <c r="T84" s="2"/>
      <c r="U84" s="2"/>
      <c r="V84" s="2"/>
      <c r="W84" s="2"/>
      <c r="X84" s="2"/>
      <c r="Y84" s="3"/>
      <c r="Z84" s="3"/>
      <c r="AA84" s="3"/>
      <c r="AB84" s="3"/>
    </row>
    <row r="85" spans="1:28" ht="13.5">
      <c r="A85" s="3"/>
      <c r="B85" s="3"/>
      <c r="C85" s="2"/>
      <c r="D85" s="2"/>
      <c r="E85" s="2"/>
      <c r="F85" s="2"/>
      <c r="G85" s="2"/>
      <c r="H85" s="2"/>
      <c r="I85" s="2"/>
      <c r="J85" s="2"/>
      <c r="K85" s="3"/>
      <c r="L85" s="3"/>
      <c r="M85" s="3"/>
      <c r="N85" s="3"/>
      <c r="O85" s="3"/>
      <c r="P85" s="3"/>
      <c r="Q85" s="2"/>
      <c r="R85" s="2"/>
      <c r="S85" s="2"/>
      <c r="T85" s="2"/>
      <c r="U85" s="2"/>
      <c r="V85" s="2"/>
      <c r="W85" s="2"/>
      <c r="X85" s="2"/>
      <c r="Y85" s="3"/>
      <c r="Z85" s="3"/>
      <c r="AA85" s="3"/>
      <c r="AB85" s="3"/>
    </row>
    <row r="86" spans="1:28" ht="13.5">
      <c r="A86" s="3"/>
      <c r="B86" s="3"/>
      <c r="C86" s="2"/>
      <c r="D86" s="2"/>
      <c r="E86" s="2"/>
      <c r="F86" s="2"/>
      <c r="G86" s="2"/>
      <c r="H86" s="2"/>
      <c r="I86" s="2"/>
      <c r="J86" s="2"/>
      <c r="K86" s="3"/>
      <c r="L86" s="3"/>
      <c r="M86" s="3"/>
      <c r="N86" s="3"/>
      <c r="O86" s="3"/>
      <c r="P86" s="3"/>
      <c r="Q86" s="2"/>
      <c r="R86" s="2"/>
      <c r="S86" s="2"/>
      <c r="T86" s="2"/>
      <c r="U86" s="2"/>
      <c r="V86" s="2"/>
      <c r="W86" s="2"/>
      <c r="X86" s="2"/>
      <c r="Y86" s="3"/>
      <c r="Z86" s="3"/>
      <c r="AA86" s="3"/>
      <c r="AB86" s="3"/>
    </row>
    <row r="87" spans="1:28" ht="13.5">
      <c r="A87" s="3"/>
      <c r="B87" s="3"/>
      <c r="C87" s="2"/>
      <c r="D87" s="2"/>
      <c r="E87" s="2"/>
      <c r="F87" s="2"/>
      <c r="G87" s="2"/>
      <c r="H87" s="2"/>
      <c r="I87" s="2"/>
      <c r="J87" s="2"/>
      <c r="K87" s="3"/>
      <c r="L87" s="3"/>
      <c r="M87" s="3"/>
      <c r="N87" s="3"/>
      <c r="O87" s="3"/>
      <c r="P87" s="3"/>
      <c r="Q87" s="2"/>
      <c r="R87" s="2"/>
      <c r="S87" s="2"/>
      <c r="T87" s="2"/>
      <c r="U87" s="2"/>
      <c r="V87" s="2"/>
      <c r="W87" s="2"/>
      <c r="X87" s="2"/>
      <c r="Y87" s="3"/>
      <c r="Z87" s="3"/>
      <c r="AA87" s="3"/>
      <c r="AB87" s="3"/>
    </row>
    <row r="88" spans="1:28" ht="13.5">
      <c r="A88" s="3"/>
      <c r="B88" s="3"/>
      <c r="C88" s="2"/>
      <c r="D88" s="2"/>
      <c r="E88" s="2"/>
      <c r="F88" s="2"/>
      <c r="G88" s="2"/>
      <c r="H88" s="2"/>
      <c r="I88" s="2"/>
      <c r="J88" s="2"/>
      <c r="K88" s="3"/>
      <c r="L88" s="3"/>
      <c r="M88" s="3"/>
      <c r="N88" s="3"/>
      <c r="O88" s="3"/>
      <c r="P88" s="3"/>
      <c r="Q88" s="2"/>
      <c r="R88" s="2"/>
      <c r="S88" s="2"/>
      <c r="T88" s="2"/>
      <c r="U88" s="2"/>
      <c r="V88" s="2"/>
      <c r="W88" s="2"/>
      <c r="X88" s="2"/>
      <c r="Y88" s="3"/>
      <c r="Z88" s="3"/>
      <c r="AA88" s="3"/>
      <c r="AB88" s="3"/>
    </row>
    <row r="89" spans="1:28" ht="13.5">
      <c r="A89" s="3"/>
      <c r="B89" s="3"/>
      <c r="C89" s="2"/>
      <c r="D89" s="2"/>
      <c r="E89" s="2"/>
      <c r="F89" s="2"/>
      <c r="G89" s="2"/>
      <c r="H89" s="2"/>
      <c r="I89" s="2"/>
      <c r="J89" s="2"/>
      <c r="K89" s="3"/>
      <c r="L89" s="3"/>
      <c r="M89" s="3"/>
      <c r="N89" s="3"/>
      <c r="O89" s="3"/>
      <c r="P89" s="3"/>
      <c r="Q89" s="2"/>
      <c r="R89" s="2"/>
      <c r="S89" s="2"/>
      <c r="T89" s="2"/>
      <c r="U89" s="2"/>
      <c r="V89" s="2"/>
      <c r="W89" s="2"/>
      <c r="X89" s="2"/>
      <c r="Y89" s="3"/>
      <c r="Z89" s="3"/>
      <c r="AA89" s="3"/>
      <c r="AB89" s="3"/>
    </row>
    <row r="90" spans="1:28" ht="13.5">
      <c r="A90" s="3"/>
      <c r="B90" s="3"/>
      <c r="C90" s="2"/>
      <c r="D90" s="2"/>
      <c r="E90" s="2"/>
      <c r="F90" s="2"/>
      <c r="G90" s="2"/>
      <c r="H90" s="2"/>
      <c r="I90" s="2"/>
      <c r="J90" s="2"/>
      <c r="K90" s="3"/>
      <c r="L90" s="3"/>
      <c r="M90" s="3"/>
      <c r="N90" s="3"/>
      <c r="O90" s="3"/>
      <c r="P90" s="3"/>
      <c r="Q90" s="2"/>
      <c r="R90" s="2"/>
      <c r="S90" s="2"/>
      <c r="T90" s="2"/>
      <c r="U90" s="2"/>
      <c r="V90" s="2"/>
      <c r="W90" s="2"/>
      <c r="X90" s="2"/>
      <c r="Y90" s="3"/>
      <c r="Z90" s="3"/>
      <c r="AA90" s="3"/>
      <c r="AB90" s="3"/>
    </row>
    <row r="91" spans="1:28" ht="13.5">
      <c r="A91" s="3"/>
      <c r="B91" s="3"/>
      <c r="C91" s="2"/>
      <c r="D91" s="2"/>
      <c r="E91" s="2"/>
      <c r="F91" s="2"/>
      <c r="G91" s="2"/>
      <c r="H91" s="2"/>
      <c r="I91" s="2"/>
      <c r="J91" s="2"/>
      <c r="K91" s="3"/>
      <c r="L91" s="3"/>
      <c r="M91" s="3"/>
      <c r="N91" s="3"/>
      <c r="O91" s="3"/>
      <c r="P91" s="3"/>
      <c r="Q91" s="2"/>
      <c r="R91" s="2"/>
      <c r="S91" s="2"/>
      <c r="T91" s="2"/>
      <c r="U91" s="2"/>
      <c r="V91" s="2"/>
      <c r="W91" s="2"/>
      <c r="X91" s="2"/>
      <c r="Y91" s="3"/>
      <c r="Z91" s="3"/>
      <c r="AA91" s="3"/>
      <c r="AB91" s="3"/>
    </row>
    <row r="92" spans="1:28" ht="13.5">
      <c r="A92" s="3"/>
      <c r="B92" s="3"/>
      <c r="C92" s="2"/>
      <c r="D92" s="2"/>
      <c r="E92" s="2"/>
      <c r="F92" s="2"/>
      <c r="G92" s="2"/>
      <c r="H92" s="2"/>
      <c r="I92" s="2"/>
      <c r="J92" s="2"/>
      <c r="K92" s="3"/>
      <c r="L92" s="3"/>
      <c r="M92" s="3"/>
      <c r="N92" s="3"/>
      <c r="O92" s="3"/>
      <c r="P92" s="3"/>
      <c r="Q92" s="2"/>
      <c r="R92" s="2"/>
      <c r="S92" s="2"/>
      <c r="T92" s="2"/>
      <c r="U92" s="2"/>
      <c r="V92" s="2"/>
      <c r="W92" s="2"/>
      <c r="X92" s="2"/>
      <c r="Y92" s="3"/>
      <c r="Z92" s="3"/>
      <c r="AA92" s="3"/>
      <c r="AB92" s="3"/>
    </row>
    <row r="93" spans="1:28" ht="13.5">
      <c r="A93" s="3"/>
      <c r="B93" s="3"/>
      <c r="C93" s="2"/>
      <c r="D93" s="2"/>
      <c r="E93" s="2"/>
      <c r="F93" s="2"/>
      <c r="G93" s="2"/>
      <c r="H93" s="2"/>
      <c r="I93" s="2"/>
      <c r="J93" s="2"/>
      <c r="K93" s="3"/>
      <c r="L93" s="3"/>
      <c r="M93" s="3"/>
      <c r="N93" s="3"/>
      <c r="O93" s="3"/>
      <c r="P93" s="3"/>
      <c r="Q93" s="2"/>
      <c r="R93" s="2"/>
      <c r="S93" s="2"/>
      <c r="T93" s="2"/>
      <c r="U93" s="2"/>
      <c r="V93" s="2"/>
      <c r="W93" s="2"/>
      <c r="X93" s="2"/>
      <c r="Y93" s="3"/>
      <c r="Z93" s="3"/>
      <c r="AA93" s="3"/>
      <c r="AB93" s="3"/>
    </row>
    <row r="94" spans="1:28" ht="13.5">
      <c r="A94" s="3"/>
      <c r="B94" s="3"/>
      <c r="C94" s="2"/>
      <c r="D94" s="2"/>
      <c r="E94" s="2"/>
      <c r="F94" s="2"/>
      <c r="G94" s="2"/>
      <c r="H94" s="2"/>
      <c r="I94" s="2"/>
      <c r="J94" s="2"/>
      <c r="K94" s="3"/>
      <c r="L94" s="3"/>
      <c r="M94" s="3"/>
      <c r="N94" s="3"/>
      <c r="O94" s="3"/>
      <c r="P94" s="3"/>
      <c r="Q94" s="2"/>
      <c r="R94" s="2"/>
      <c r="S94" s="2"/>
      <c r="T94" s="2"/>
      <c r="U94" s="2"/>
      <c r="V94" s="2"/>
      <c r="W94" s="2"/>
      <c r="X94" s="2"/>
      <c r="Y94" s="3"/>
      <c r="Z94" s="3"/>
      <c r="AA94" s="3"/>
      <c r="AB94" s="3"/>
    </row>
    <row r="95" spans="1:28" ht="13.5">
      <c r="A95" s="3"/>
      <c r="B95" s="3"/>
      <c r="C95" s="2"/>
      <c r="D95" s="2"/>
      <c r="E95" s="2"/>
      <c r="F95" s="2"/>
      <c r="G95" s="2"/>
      <c r="H95" s="2"/>
      <c r="I95" s="2"/>
      <c r="J95" s="2"/>
      <c r="K95" s="3"/>
      <c r="L95" s="3"/>
      <c r="M95" s="3"/>
      <c r="N95" s="3"/>
      <c r="O95" s="3"/>
      <c r="P95" s="3"/>
      <c r="Q95" s="2"/>
      <c r="R95" s="2"/>
      <c r="S95" s="2"/>
      <c r="T95" s="2"/>
      <c r="U95" s="2"/>
      <c r="V95" s="2"/>
      <c r="W95" s="2"/>
      <c r="X95" s="2"/>
      <c r="Y95" s="3"/>
      <c r="Z95" s="3"/>
      <c r="AA95" s="3"/>
      <c r="AB95" s="3"/>
    </row>
    <row r="96" spans="1:28" ht="13.5">
      <c r="A96" s="3"/>
      <c r="B96" s="3"/>
      <c r="C96" s="2"/>
      <c r="D96" s="2"/>
      <c r="E96" s="2"/>
      <c r="F96" s="2"/>
      <c r="G96" s="2"/>
      <c r="H96" s="2"/>
      <c r="I96" s="2"/>
      <c r="J96" s="2"/>
      <c r="K96" s="3"/>
      <c r="L96" s="3"/>
      <c r="M96" s="3"/>
      <c r="N96" s="3"/>
      <c r="O96" s="3"/>
      <c r="P96" s="3"/>
      <c r="Q96" s="2"/>
      <c r="R96" s="2"/>
      <c r="S96" s="2"/>
      <c r="T96" s="2"/>
      <c r="U96" s="2"/>
      <c r="V96" s="2"/>
      <c r="W96" s="2"/>
      <c r="X96" s="2"/>
      <c r="Y96" s="3"/>
      <c r="Z96" s="3"/>
      <c r="AA96" s="3"/>
      <c r="AB96" s="3"/>
    </row>
    <row r="97" spans="1:28" ht="13.5">
      <c r="A97" s="3"/>
      <c r="B97" s="3"/>
      <c r="C97" s="2"/>
      <c r="D97" s="2"/>
      <c r="E97" s="2"/>
      <c r="F97" s="2"/>
      <c r="G97" s="2"/>
      <c r="H97" s="2"/>
      <c r="I97" s="2"/>
      <c r="J97" s="2"/>
      <c r="K97" s="3"/>
      <c r="L97" s="3"/>
      <c r="M97" s="3"/>
      <c r="N97" s="3"/>
      <c r="O97" s="3"/>
      <c r="P97" s="3"/>
      <c r="Q97" s="2"/>
      <c r="R97" s="2"/>
      <c r="S97" s="2"/>
      <c r="T97" s="2"/>
      <c r="U97" s="2"/>
      <c r="V97" s="2"/>
      <c r="W97" s="2"/>
      <c r="X97" s="2"/>
      <c r="Y97" s="3"/>
      <c r="Z97" s="3"/>
      <c r="AA97" s="3"/>
      <c r="AB97" s="3"/>
    </row>
    <row r="98" spans="1:28" ht="13.5">
      <c r="A98" s="3"/>
      <c r="B98" s="3"/>
      <c r="C98" s="2"/>
      <c r="D98" s="2"/>
      <c r="E98" s="2"/>
      <c r="F98" s="2"/>
      <c r="G98" s="2"/>
      <c r="H98" s="2"/>
      <c r="I98" s="2"/>
      <c r="J98" s="2"/>
      <c r="K98" s="3"/>
      <c r="L98" s="3"/>
      <c r="M98" s="3"/>
      <c r="N98" s="3"/>
      <c r="O98" s="3"/>
      <c r="P98" s="3"/>
      <c r="Q98" s="2"/>
      <c r="R98" s="2"/>
      <c r="S98" s="2"/>
      <c r="T98" s="2"/>
      <c r="U98" s="2"/>
      <c r="V98" s="2"/>
      <c r="W98" s="2"/>
      <c r="X98" s="2"/>
      <c r="Y98" s="3"/>
      <c r="Z98" s="3"/>
      <c r="AA98" s="3"/>
      <c r="AB98" s="3"/>
    </row>
    <row r="99" spans="1:15" ht="13.5">
      <c r="A99" s="3"/>
      <c r="O99" s="3"/>
    </row>
    <row r="100" spans="1:15" ht="13.5">
      <c r="A100" s="3"/>
      <c r="O100" s="3"/>
    </row>
    <row r="101" spans="1:15" ht="13.5">
      <c r="A101" s="3"/>
      <c r="O101" s="3"/>
    </row>
    <row r="102" spans="1:15" ht="13.5">
      <c r="A102" s="3"/>
      <c r="O102" s="3"/>
    </row>
    <row r="103" spans="1:15" ht="13.5">
      <c r="A103" s="3"/>
      <c r="O103" s="3"/>
    </row>
    <row r="104" spans="1:15" ht="13.5">
      <c r="A104" s="3"/>
      <c r="O104" s="3"/>
    </row>
    <row r="105" spans="1:15" ht="13.5">
      <c r="A105" s="3"/>
      <c r="O105" s="3"/>
    </row>
    <row r="106" spans="1:15" ht="13.5">
      <c r="A106" s="3"/>
      <c r="O106" s="3"/>
    </row>
    <row r="107" spans="1:15" ht="13.5">
      <c r="A107" s="3"/>
      <c r="O107" s="3"/>
    </row>
    <row r="108" spans="1:15" ht="13.5">
      <c r="A108" s="3"/>
      <c r="O108" s="3"/>
    </row>
    <row r="109" spans="1:15" ht="13.5">
      <c r="A109" s="3"/>
      <c r="O109" s="3"/>
    </row>
    <row r="110" spans="1:15" ht="13.5">
      <c r="A110" s="3"/>
      <c r="O110" s="3"/>
    </row>
    <row r="111" spans="1:15" ht="13.5">
      <c r="A111" s="3"/>
      <c r="O111" s="3"/>
    </row>
    <row r="112" spans="1:15" ht="13.5">
      <c r="A112" s="3"/>
      <c r="O112" s="3"/>
    </row>
    <row r="113" spans="1:15" ht="13.5">
      <c r="A113" s="3"/>
      <c r="O113" s="3"/>
    </row>
  </sheetData>
  <sheetProtection sheet="1" formatCells="0" formatColumns="0" formatRows="0" selectLockedCells="1"/>
  <mergeCells count="98">
    <mergeCell ref="T36:U36"/>
    <mergeCell ref="P32:Q32"/>
    <mergeCell ref="R32:S32"/>
    <mergeCell ref="P33:Q33"/>
    <mergeCell ref="R33:S33"/>
    <mergeCell ref="P29:Q29"/>
    <mergeCell ref="R29:S29"/>
    <mergeCell ref="P30:Q30"/>
    <mergeCell ref="R30:S30"/>
    <mergeCell ref="P31:Q31"/>
    <mergeCell ref="R31:S31"/>
    <mergeCell ref="P26:Q26"/>
    <mergeCell ref="R26:S26"/>
    <mergeCell ref="P27:Q27"/>
    <mergeCell ref="R27:S27"/>
    <mergeCell ref="P28:Q28"/>
    <mergeCell ref="R28:S28"/>
    <mergeCell ref="R23:S23"/>
    <mergeCell ref="Y23:Z23"/>
    <mergeCell ref="P24:Q24"/>
    <mergeCell ref="R24:S24"/>
    <mergeCell ref="P25:Q25"/>
    <mergeCell ref="R25:S25"/>
    <mergeCell ref="Y10:AA11"/>
    <mergeCell ref="S12:U12"/>
    <mergeCell ref="P13:R13"/>
    <mergeCell ref="P18:AB18"/>
    <mergeCell ref="P19:AA19"/>
    <mergeCell ref="R22:S22"/>
    <mergeCell ref="Y22:Z22"/>
    <mergeCell ref="Y7:AA7"/>
    <mergeCell ref="P8:Q8"/>
    <mergeCell ref="R8:T8"/>
    <mergeCell ref="V8:X11"/>
    <mergeCell ref="Y8:AA9"/>
    <mergeCell ref="P9:Q9"/>
    <mergeCell ref="R9:T9"/>
    <mergeCell ref="P10:Q11"/>
    <mergeCell ref="R10:S11"/>
    <mergeCell ref="T10:T11"/>
    <mergeCell ref="P2:AA2"/>
    <mergeCell ref="P3:AA3"/>
    <mergeCell ref="P6:Q6"/>
    <mergeCell ref="R6:T6"/>
    <mergeCell ref="V6:X6"/>
    <mergeCell ref="Y6:AA6"/>
    <mergeCell ref="P7:Q7"/>
    <mergeCell ref="R7:T7"/>
    <mergeCell ref="V7:X7"/>
    <mergeCell ref="B31:C31"/>
    <mergeCell ref="B13:D13"/>
    <mergeCell ref="D10:E11"/>
    <mergeCell ref="F10:F11"/>
    <mergeCell ref="B10:C11"/>
    <mergeCell ref="D27:E27"/>
    <mergeCell ref="E12:G12"/>
    <mergeCell ref="K8:M9"/>
    <mergeCell ref="K10:M11"/>
    <mergeCell ref="B27:C27"/>
    <mergeCell ref="B28:C28"/>
    <mergeCell ref="B29:C29"/>
    <mergeCell ref="B30:C30"/>
    <mergeCell ref="B24:C24"/>
    <mergeCell ref="B9:C9"/>
    <mergeCell ref="B19:M19"/>
    <mergeCell ref="B18:N18"/>
    <mergeCell ref="K22:L22"/>
    <mergeCell ref="K23:L23"/>
    <mergeCell ref="B32:C32"/>
    <mergeCell ref="B33:C33"/>
    <mergeCell ref="D30:E30"/>
    <mergeCell ref="D24:E24"/>
    <mergeCell ref="D29:E29"/>
    <mergeCell ref="D28:E28"/>
    <mergeCell ref="D26:E26"/>
    <mergeCell ref="B25:C25"/>
    <mergeCell ref="B26:C26"/>
    <mergeCell ref="D25:E25"/>
    <mergeCell ref="H8:J11"/>
    <mergeCell ref="D7:F7"/>
    <mergeCell ref="D8:F8"/>
    <mergeCell ref="D9:F9"/>
    <mergeCell ref="F36:G36"/>
    <mergeCell ref="D22:E22"/>
    <mergeCell ref="D23:E23"/>
    <mergeCell ref="D33:E33"/>
    <mergeCell ref="D32:E32"/>
    <mergeCell ref="D31:E31"/>
    <mergeCell ref="B2:M2"/>
    <mergeCell ref="B3:M3"/>
    <mergeCell ref="B6:C6"/>
    <mergeCell ref="D6:F6"/>
    <mergeCell ref="B7:C7"/>
    <mergeCell ref="B8:C8"/>
    <mergeCell ref="K6:M6"/>
    <mergeCell ref="K7:M7"/>
    <mergeCell ref="H6:J6"/>
    <mergeCell ref="H7:J7"/>
  </mergeCells>
  <printOptions/>
  <pageMargins left="0.5118110236220472" right="0.3937007874015748" top="0.5118110236220472" bottom="0.1968503937007874" header="0.4724409448818898" footer="0.1968503937007874"/>
  <pageSetup horizontalDpi="300" verticalDpi="300" orientation="portrait" paperSize="9" scale="63" r:id="rId2"/>
  <colBreaks count="1" manualBreakCount="1">
    <brk id="14" max="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根岸 亜希子</cp:lastModifiedBy>
  <cp:lastPrinted>2012-05-01T00:32:56Z</cp:lastPrinted>
  <dcterms:created xsi:type="dcterms:W3CDTF">2006-03-27T06:41:57Z</dcterms:created>
  <dcterms:modified xsi:type="dcterms:W3CDTF">2023-09-07T07:22:11Z</dcterms:modified>
  <cp:category/>
  <cp:version/>
  <cp:contentType/>
  <cp:contentStatus/>
</cp:coreProperties>
</file>