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1_指定\04_指定方針・書式等\★HP様式（指定、更新、変更等）掲載関係\介護予防支援\令和４年度\"/>
    </mc:Choice>
  </mc:AlternateContent>
  <bookViews>
    <workbookView xWindow="765" yWindow="765" windowWidth="17010" windowHeight="11235" tabRatio="665"/>
  </bookViews>
  <sheets>
    <sheet name="【記載例】介護予防支援" sheetId="10" r:id="rId1"/>
    <sheet name="介護予防支援（１枚版）" sheetId="1" r:id="rId2"/>
    <sheet name="記入方法" sheetId="5" r:id="rId3"/>
    <sheet name="プルダウン・リスト" sheetId="2" r:id="rId4"/>
  </sheets>
  <definedNames>
    <definedName name="_xlnm.Print_Area" localSheetId="0">【記載例】介護予防支援!$A$1:$BD$51</definedName>
    <definedName name="_xlnm.Print_Area" localSheetId="1">'介護予防支援（１枚版）'!$A$1:$BD$51</definedName>
    <definedName name="_xlnm.Print_Area" localSheetId="2">記入方法!$A$1:$O$80</definedName>
    <definedName name="_xlnm.Print_Titles" localSheetId="0">【記載例】介護予防支援!$1:$13</definedName>
    <definedName name="_xlnm.Print_Titles" localSheetId="1">'介護予防支援（１枚版）'!$1:$13</definedName>
    <definedName name="介護支援専門員">プルダウン・リスト!#REF!</definedName>
    <definedName name="介護予防支援担当職員">プルダウン・リスト!$D$16:$D$28</definedName>
    <definedName name="管理者">プルダウン・リスト!$C$16:$C$28</definedName>
    <definedName name="職種">プルダウン・リスト!$C$15:$J$15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8" i="10"/>
  <c r="E37" i="10"/>
  <c r="E36" i="10"/>
  <c r="C45" i="1" l="1"/>
  <c r="H45" i="1"/>
  <c r="H44" i="1"/>
  <c r="C44" i="1"/>
  <c r="P40" i="1"/>
  <c r="C50" i="1" s="1"/>
  <c r="L40" i="1"/>
  <c r="J40" i="1"/>
  <c r="G40" i="1"/>
  <c r="E40" i="1"/>
  <c r="M45" i="1" l="1"/>
  <c r="H50" i="1" s="1"/>
  <c r="M50" i="1" s="1"/>
  <c r="AU15" i="1"/>
  <c r="AU23" i="10" l="1"/>
  <c r="H45" i="10"/>
  <c r="H44" i="10"/>
  <c r="C44" i="10"/>
  <c r="P40" i="10"/>
  <c r="C50" i="10" s="1"/>
  <c r="L40" i="10"/>
  <c r="C45"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45" i="10" l="1"/>
  <c r="H50" i="10" s="1"/>
  <c r="M50" i="10"/>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<sst xmlns="http://schemas.openxmlformats.org/spreadsheetml/2006/main" count="302" uniqueCount="152">
  <si>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</si>
  <si>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</si>
  <si>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</si>
  <si>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</si>
  <si>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</si>
  <si>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</si>
  <si>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</si>
  <si>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</si>
  <si>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</si>
  <si>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</si>
  <si>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</si>
  <si>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</si>
  <si>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</si>
  <si>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</si>
  <si>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</si>
  <si>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</si>
  <si>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</si>
  <si>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</si>
  <si>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</si>
  <si>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</si>
  <si>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</si>
  <si>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</si>
  <si>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</si>
  <si>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</si>
  <si>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</si>
  <si>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</si>
  <si>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</si>
  <si>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</si>
  <si>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</si>
  <si>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</si>
  <si>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</si>
  <si>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</si>
  <si>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</si>
  <si>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</si>
  <si>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</si>
  <si>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</si>
  <si>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</si>
  <si>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</si>
  <si>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</si>
  <si>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</si>
  <si>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</si>
  <si>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</si>
  <si>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</si>
  <si>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</si>
  <si>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</si>
  <si>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</si>
  <si>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</si>
  <si>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</si>
  <si>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</si>
  <si>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</si>
  <si>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</si>
  <si>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</si>
  <si>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</si>
  <si>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</si>
  <si>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</si>
  <si>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</si>
  <si>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</si>
  <si>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</si>
  <si>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</si>
  <si>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</si>
  <si>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</si>
  <si>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</si>
  <si>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</si>
  <si>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</si>
  <si>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</si>
  <si>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</si>
  <si>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</si>
  <si>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</si>
  <si>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</si>
  <si>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</si>
  <si>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</si>
  <si>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</si>
  <si>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</si>
  <si>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</si>
  <si>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</si>
  <si>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</si>
  <si>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</si>
  <si>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</si>
  <si>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</si>
  <si>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</si>
  <si>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</si>
  <si>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</si>
  <si>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</si>
  <si>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</si>
  <si>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</si>
  <si>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</si>
  <si>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</si>
  <si>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</si>
  <si>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</si>
  <si>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</si>
  <si>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</si>
  <si>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</si>
  <si>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</si>
  <si>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</si>
  <si>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</si>
  <si>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</si>
  <si>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</si>
  <si>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</si>
  <si>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</si>
  <si>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</si>
  <si>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</si>
  <si>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</si>
  <si>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</si>
  <si>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</si>
  <si>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</si>
  <si>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</si>
  <si>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</si>
  <si>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</si>
  <si>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</si>
  <si>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</si>
  <si>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</si>
  <si>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</si>
  <si>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</si>
  <si>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</si>
  <si>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</si>
  <si>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</si>
  <si>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</si>
  <si>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</si>
  <si>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</si>
  <si>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</si>
  <si>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</si>
  <si>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</si>
  <si>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</si>
  <si>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</si>
  <si>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</si>
  <si>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</si>
  <si>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</si>
  <si>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</si>
  <si>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</si>
  <si>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</si>
  <si>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</si>
  <si>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</si>
  <si>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</si>
  <si>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</si>
  <si>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</si>
  <si>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</si>
  <si>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</si>
  <si>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　　  ※予定と実績が同じだった場合には「予定・実績」を選択してください</t>
    <rPh sb="5" eb="7">
      <t>ヨテイ</t>
    </rPh>
    <rPh sb="8" eb="10">
      <t>ジッセキ</t>
    </rPh>
    <rPh sb="11" eb="12">
      <t>オナ</t>
    </rPh>
    <rPh sb="16" eb="18">
      <t>バアイ</t>
    </rPh>
    <rPh sb="28" eb="30">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</si>
  <si>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</si>
  <si>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(1) 指定基準の確認に際しては、「４週」を選択してください。</t>
    <rPh sb="5" eb="9">
      <t>シテイキジュン</t>
    </rPh>
    <rPh sb="10" eb="12">
      <t>カクニン</t>
    </rPh>
    <rPh sb="13" eb="14">
      <t>サイ</t>
    </rPh>
    <rPh sb="20" eb="21">
      <t>シュウ</t>
    </rPh>
    <rPh sb="23" eb="25">
      <t>センタク</t>
    </rPh>
    <phoneticPr fontId="1"/>
  </si>
  <si>
    <t>　(2) 指定基準の確認に際しては、「予定」を選択してください。</t>
    <rPh sb="5" eb="7">
      <t>シテイ</t>
    </rPh>
    <rPh sb="7" eb="9">
      <t>キジュン</t>
    </rPh>
    <rPh sb="10" eb="12">
      <t>カクニン</t>
    </rPh>
    <rPh sb="13" eb="14">
      <t>サイ</t>
    </rPh>
    <rPh sb="19" eb="21">
      <t>ヨテイ</t>
    </rPh>
    <rPh sb="23" eb="25">
      <t>センタク</t>
    </rPh>
    <phoneticPr fontId="1"/>
  </si>
  <si>
    <t xml:space="preserve"> 　　 実地指導時の提出は、「歴月」を選択してください。</t>
    <rPh sb="15" eb="17">
      <t>レキゲツ</t>
    </rPh>
    <phoneticPr fontId="1"/>
  </si>
  <si>
    <t>　　  実地指導時の提出は、「実績」を選択してください。</t>
    <rPh sb="15" eb="17">
      <t>ジッセキ</t>
    </rPh>
    <phoneticPr fontId="1"/>
  </si>
  <si>
    <t>　(3) 指定基準の確認に際しては、 ４週の事業所における常勤の従業者が勤務すべき時間数を入力してください。</t>
    <rPh sb="20" eb="21">
      <t>シュウ</t>
    </rPh>
    <rPh sb="22" eb="25">
      <t>ジギョウショ</t>
    </rPh>
    <rPh sb="29" eb="31">
      <t>ジョウキン</t>
    </rPh>
    <rPh sb="32" eb="35">
      <t>ジュウギョウシャ</t>
    </rPh>
    <rPh sb="36" eb="38">
      <t>キンム</t>
    </rPh>
    <rPh sb="41" eb="43">
      <t>ジカン</t>
    </rPh>
    <rPh sb="43" eb="44">
      <t>スウ</t>
    </rPh>
    <rPh sb="45" eb="47">
      <t>ニュウリョク</t>
    </rPh>
    <phoneticPr fontId="1"/>
  </si>
  <si>
    <t>　　  実地指導時の提出は、当月の事業所における常勤の従業者が勤務すべき時間数を入力してください。</t>
    <rPh sb="14" eb="16">
      <t>トウゲツ</t>
    </rPh>
    <phoneticPr fontId="1"/>
  </si>
  <si>
    <t>主任介護支援専門員</t>
    <rPh sb="0" eb="2">
      <t>シュニン</t>
    </rPh>
    <rPh sb="2" eb="9">
      <t>カイゴシエンセンモンイン</t>
    </rPh>
    <phoneticPr fontId="1"/>
  </si>
  <si>
    <t>介護予防支援</t>
    <rPh sb="0" eb="6">
      <t>カイゴヨボウシエン</t>
    </rPh>
    <phoneticPr fontId="1"/>
  </si>
  <si>
    <t>B</t>
  </si>
  <si>
    <t>○○　E男</t>
    <rPh sb="4" eb="5">
      <t>オ</t>
    </rPh>
    <phoneticPr fontId="1"/>
  </si>
  <si>
    <t>○○　D美</t>
    <rPh sb="4" eb="5">
      <t>ミ</t>
    </rPh>
    <phoneticPr fontId="1"/>
  </si>
  <si>
    <t>○○　B代</t>
    <rPh sb="4" eb="5">
      <t>ヨ</t>
    </rPh>
    <phoneticPr fontId="1"/>
  </si>
  <si>
    <t>○○地域包括支援センター</t>
    <rPh sb="2" eb="8">
      <t>チイキホウカツシエン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</si>
</sst>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7">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1"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2"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48"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4" fillId="3" borderId="0" xfId="0" applyFont="1" applyFill="1" applyAlignment="1">
      <alignment horizontal="left" vertical="center"/>
    </xf>
    <xf numFmtId="0" fontId="19" fillId="3" borderId="58" xfId="0" applyFont="1" applyFill="1" applyBorder="1">
      <alignment vertical="center"/>
    </xf>
    <xf numFmtId="0" fontId="19" fillId="3" borderId="59" xfId="0" applyFont="1" applyFill="1" applyBorder="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5"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6"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69</xdr:row>
      <xdr:rowOff>19049</xdr:rowOff>
    </xdr:from>
    <xdr:to>
      <xdr:col>14</xdr:col>
      <xdr:colOff>438150</xdr:colOff>
      <xdr:row>75</xdr:row>
      <xdr:rowOff>163286</xdr:rowOff>
    </xdr:to>
    <xdr:sp macro="" textlink="">
      <xdr:nvSpPr>
        <xdr:cNvPr id="2" name="正方形/長方形 1"/>
        <xdr:cNvSpPr/>
      </xdr:nvSpPr>
      <xdr:spPr>
        <a:xfrm>
          <a:off x="142875" y="17068799"/>
          <a:ext cx="12514489" cy="16818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topLeftCell="Q1" zoomScale="75" zoomScaleNormal="55" zoomScaleSheetLayoutView="75" workbookViewId="0">
      <selection activeCell="AM2" sqref="AM2:BA2"/>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146</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t="s">
        <v>151</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70</v>
      </c>
      <c r="AZ3" s="272" t="s">
        <v>92</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88</v>
      </c>
      <c r="AZ4" s="272" t="s">
        <v>89</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3">
        <v>40</v>
      </c>
      <c r="AW5" s="264"/>
      <c r="AX5" s="61" t="s">
        <v>23</v>
      </c>
      <c r="AY5" s="60"/>
      <c r="AZ5" s="265">
        <v>160</v>
      </c>
      <c r="BA5" s="266"/>
      <c r="BB5" s="61" t="s">
        <v>79</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7"/>
      <c r="AP6" s="147"/>
      <c r="AQ6" s="59" t="s">
        <v>114</v>
      </c>
      <c r="AR6" s="60"/>
      <c r="AS6" s="148"/>
      <c r="AT6" s="148"/>
      <c r="AU6" s="148"/>
      <c r="AV6" s="60"/>
      <c r="AW6" s="60"/>
      <c r="AX6" s="149"/>
      <c r="AY6" s="60"/>
      <c r="AZ6" s="263">
        <v>100</v>
      </c>
      <c r="BA6" s="264"/>
      <c r="BB6" s="150" t="s">
        <v>113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7">
        <f>DAY(EOMONTH(DATE(X2,AB2,1),0))</f>
        <v>30</v>
      </c>
      <c r="BA7" s="26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46" t="s">
        <v>26</v>
      </c>
      <c r="C9" s="249" t="s">
        <v>115</v>
      </c>
      <c r="D9" s="250"/>
      <c r="E9" s="255" t="s">
        <v>116</v>
      </c>
      <c r="F9" s="250"/>
      <c r="G9" s="255" t="s">
        <v>117</v>
      </c>
      <c r="H9" s="249"/>
      <c r="I9" s="249"/>
      <c r="J9" s="249"/>
      <c r="K9" s="250"/>
      <c r="L9" s="255" t="s">
        <v>118</v>
      </c>
      <c r="M9" s="249"/>
      <c r="N9" s="249"/>
      <c r="O9" s="258"/>
      <c r="P9" s="261" t="s">
        <v>119</v>
      </c>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33" t="str">
        <f>IF(AZ3="４週","(10)1～4週目の勤務時間数合計","(10)1か月の勤務時間数合計")</f>
        <v>(10)1～4週目の勤務時間数合計</v>
      </c>
      <c r="AV9" s="234"/>
      <c r="AW9" s="233" t="s">
        <v>120</v>
      </c>
      <c r="AX9" s="234"/>
      <c r="AY9" s="241" t="s">
        <v>121</v>
      </c>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243" t="s">
        <v>10</v>
      </c>
      <c r="Q10" s="244"/>
      <c r="R10" s="244"/>
      <c r="S10" s="244"/>
      <c r="T10" s="244"/>
      <c r="U10" s="244"/>
      <c r="V10" s="245"/>
      <c r="W10" s="243" t="s">
        <v>11</v>
      </c>
      <c r="X10" s="244"/>
      <c r="Y10" s="244"/>
      <c r="Z10" s="244"/>
      <c r="AA10" s="244"/>
      <c r="AB10" s="244"/>
      <c r="AC10" s="245"/>
      <c r="AD10" s="243" t="s">
        <v>12</v>
      </c>
      <c r="AE10" s="244"/>
      <c r="AF10" s="244"/>
      <c r="AG10" s="244"/>
      <c r="AH10" s="244"/>
      <c r="AI10" s="244"/>
      <c r="AJ10" s="245"/>
      <c r="AK10" s="243" t="s">
        <v>13</v>
      </c>
      <c r="AL10" s="244"/>
      <c r="AM10" s="244"/>
      <c r="AN10" s="244"/>
      <c r="AO10" s="244"/>
      <c r="AP10" s="244"/>
      <c r="AQ10" s="245"/>
      <c r="AR10" s="243" t="s">
        <v>14</v>
      </c>
      <c r="AS10" s="244"/>
      <c r="AT10" s="245"/>
      <c r="AU10" s="235"/>
      <c r="AV10" s="236"/>
      <c r="AW10" s="235"/>
      <c r="AX10" s="236"/>
      <c r="AY10" s="241"/>
      <c r="AZ10" s="241"/>
      <c r="BA10" s="241"/>
      <c r="BB10" s="241"/>
      <c r="BC10" s="241"/>
      <c r="BD10" s="241"/>
    </row>
    <row r="11" spans="1:57" ht="20.25" customHeight="1" thickBot="1" x14ac:dyDescent="0.45">
      <c r="A11" s="71"/>
      <c r="B11" s="247"/>
      <c r="C11" s="251"/>
      <c r="D11" s="252"/>
      <c r="E11" s="256"/>
      <c r="F11" s="252"/>
      <c r="G11" s="256"/>
      <c r="H11" s="251"/>
      <c r="I11" s="251"/>
      <c r="J11" s="251"/>
      <c r="K11" s="252"/>
      <c r="L11" s="256"/>
      <c r="M11" s="251"/>
      <c r="N11" s="251"/>
      <c r="O11" s="25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5"/>
      <c r="AV11" s="236"/>
      <c r="AW11" s="235"/>
      <c r="AX11" s="236"/>
      <c r="AY11" s="241"/>
      <c r="AZ11" s="241"/>
      <c r="BA11" s="241"/>
      <c r="BB11" s="241"/>
      <c r="BC11" s="241"/>
      <c r="BD11" s="241"/>
    </row>
    <row r="12" spans="1:57" ht="20.25" hidden="1" customHeight="1" thickBot="1" x14ac:dyDescent="0.45">
      <c r="A12" s="71"/>
      <c r="B12" s="247"/>
      <c r="C12" s="251"/>
      <c r="D12" s="252"/>
      <c r="E12" s="256"/>
      <c r="F12" s="252"/>
      <c r="G12" s="256"/>
      <c r="H12" s="251"/>
      <c r="I12" s="251"/>
      <c r="J12" s="251"/>
      <c r="K12" s="252"/>
      <c r="L12" s="256"/>
      <c r="M12" s="251"/>
      <c r="N12" s="251"/>
      <c r="O12" s="259"/>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37"/>
      <c r="AV12" s="238"/>
      <c r="AW12" s="237"/>
      <c r="AX12" s="238"/>
      <c r="AY12" s="242"/>
      <c r="AZ12" s="242"/>
      <c r="BA12" s="242"/>
      <c r="BB12" s="242"/>
      <c r="BC12" s="242"/>
      <c r="BD12" s="242"/>
    </row>
    <row r="13" spans="1:57" ht="20.25" customHeight="1" thickBot="1" x14ac:dyDescent="0.45">
      <c r="A13" s="71"/>
      <c r="B13" s="248"/>
      <c r="C13" s="253"/>
      <c r="D13" s="254"/>
      <c r="E13" s="257"/>
      <c r="F13" s="254"/>
      <c r="G13" s="257"/>
      <c r="H13" s="253"/>
      <c r="I13" s="253"/>
      <c r="J13" s="253"/>
      <c r="K13" s="254"/>
      <c r="L13" s="257"/>
      <c r="M13" s="253"/>
      <c r="N13" s="253"/>
      <c r="O13" s="260"/>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9"/>
      <c r="AV13" s="240"/>
      <c r="AW13" s="239"/>
      <c r="AX13" s="240"/>
      <c r="AY13" s="242"/>
      <c r="AZ13" s="242"/>
      <c r="BA13" s="242"/>
      <c r="BB13" s="242"/>
      <c r="BC13" s="242"/>
      <c r="BD13" s="242"/>
    </row>
    <row r="14" spans="1:57" ht="39.950000000000003" customHeight="1" x14ac:dyDescent="0.4">
      <c r="A14" s="71"/>
      <c r="B14" s="85">
        <v>1</v>
      </c>
      <c r="C14" s="219" t="s">
        <v>2</v>
      </c>
      <c r="D14" s="220"/>
      <c r="E14" s="221" t="s">
        <v>147</v>
      </c>
      <c r="F14" s="222"/>
      <c r="G14" s="223" t="s">
        <v>104</v>
      </c>
      <c r="H14" s="224"/>
      <c r="I14" s="224"/>
      <c r="J14" s="224"/>
      <c r="K14" s="225"/>
      <c r="L14" s="226" t="s">
        <v>66</v>
      </c>
      <c r="M14" s="227"/>
      <c r="N14" s="227"/>
      <c r="O14" s="228"/>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229">
        <f>IF($AZ$3="４週",SUM(P14:AQ14),IF($AZ$3="暦月",SUM(P14:AT14),""))</f>
        <v>160</v>
      </c>
      <c r="AV14" s="230"/>
      <c r="AW14" s="231">
        <f t="shared" ref="AW14:AW31" si="1">IF($AZ$3="４週",AU14/4,IF($AZ$3="暦月",AU14/($AZ$7/7),""))</f>
        <v>40</v>
      </c>
      <c r="AX14" s="232"/>
      <c r="AY14" s="216"/>
      <c r="AZ14" s="217"/>
      <c r="BA14" s="217"/>
      <c r="BB14" s="217"/>
      <c r="BC14" s="217"/>
      <c r="BD14" s="218"/>
    </row>
    <row r="15" spans="1:57" ht="39.950000000000003" customHeight="1" x14ac:dyDescent="0.4">
      <c r="A15" s="71"/>
      <c r="B15" s="86">
        <f t="shared" ref="B15:B31" si="2">B14+1</f>
        <v>2</v>
      </c>
      <c r="C15" s="202" t="s">
        <v>103</v>
      </c>
      <c r="D15" s="203"/>
      <c r="E15" s="204" t="s">
        <v>147</v>
      </c>
      <c r="F15" s="205"/>
      <c r="G15" s="206" t="s">
        <v>104</v>
      </c>
      <c r="H15" s="207"/>
      <c r="I15" s="207"/>
      <c r="J15" s="207"/>
      <c r="K15" s="208"/>
      <c r="L15" s="209" t="s">
        <v>93</v>
      </c>
      <c r="M15" s="210"/>
      <c r="N15" s="210"/>
      <c r="O15" s="211"/>
      <c r="P15" s="130">
        <v>8</v>
      </c>
      <c r="Q15" s="131">
        <v>8</v>
      </c>
      <c r="R15" s="131"/>
      <c r="S15" s="131"/>
      <c r="T15" s="131">
        <v>8</v>
      </c>
      <c r="U15" s="131">
        <v>8</v>
      </c>
      <c r="V15" s="132">
        <v>8</v>
      </c>
      <c r="W15" s="130">
        <v>8</v>
      </c>
      <c r="X15" s="131">
        <v>8</v>
      </c>
      <c r="Y15" s="131"/>
      <c r="Z15" s="131"/>
      <c r="AA15" s="131">
        <v>8</v>
      </c>
      <c r="AB15" s="131">
        <v>8</v>
      </c>
      <c r="AC15" s="132">
        <v>8</v>
      </c>
      <c r="AD15" s="130">
        <v>8</v>
      </c>
      <c r="AE15" s="131">
        <v>8</v>
      </c>
      <c r="AF15" s="131"/>
      <c r="AG15" s="131"/>
      <c r="AH15" s="131">
        <v>8</v>
      </c>
      <c r="AI15" s="131">
        <v>8</v>
      </c>
      <c r="AJ15" s="132">
        <v>8</v>
      </c>
      <c r="AK15" s="130">
        <v>8</v>
      </c>
      <c r="AL15" s="131">
        <v>8</v>
      </c>
      <c r="AM15" s="131"/>
      <c r="AN15" s="131"/>
      <c r="AO15" s="131">
        <v>8</v>
      </c>
      <c r="AP15" s="131">
        <v>8</v>
      </c>
      <c r="AQ15" s="132">
        <v>8</v>
      </c>
      <c r="AR15" s="130"/>
      <c r="AS15" s="131"/>
      <c r="AT15" s="132"/>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3</v>
      </c>
      <c r="C16" s="202" t="s">
        <v>103</v>
      </c>
      <c r="D16" s="203"/>
      <c r="E16" s="204" t="s">
        <v>147</v>
      </c>
      <c r="F16" s="205"/>
      <c r="G16" s="206" t="s">
        <v>105</v>
      </c>
      <c r="H16" s="207"/>
      <c r="I16" s="207"/>
      <c r="J16" s="207"/>
      <c r="K16" s="208"/>
      <c r="L16" s="209" t="s">
        <v>150</v>
      </c>
      <c r="M16" s="210"/>
      <c r="N16" s="210"/>
      <c r="O16" s="211"/>
      <c r="P16" s="130">
        <v>8</v>
      </c>
      <c r="Q16" s="131">
        <v>8</v>
      </c>
      <c r="R16" s="131"/>
      <c r="S16" s="131"/>
      <c r="T16" s="131">
        <v>8</v>
      </c>
      <c r="U16" s="131">
        <v>8</v>
      </c>
      <c r="V16" s="132">
        <v>8</v>
      </c>
      <c r="W16" s="130">
        <v>8</v>
      </c>
      <c r="X16" s="131">
        <v>8</v>
      </c>
      <c r="Y16" s="131"/>
      <c r="Z16" s="131"/>
      <c r="AA16" s="131">
        <v>8</v>
      </c>
      <c r="AB16" s="131">
        <v>8</v>
      </c>
      <c r="AC16" s="132">
        <v>8</v>
      </c>
      <c r="AD16" s="130">
        <v>8</v>
      </c>
      <c r="AE16" s="131">
        <v>8</v>
      </c>
      <c r="AF16" s="131"/>
      <c r="AG16" s="131"/>
      <c r="AH16" s="131">
        <v>8</v>
      </c>
      <c r="AI16" s="131">
        <v>8</v>
      </c>
      <c r="AJ16" s="132">
        <v>8</v>
      </c>
      <c r="AK16" s="130">
        <v>8</v>
      </c>
      <c r="AL16" s="131">
        <v>8</v>
      </c>
      <c r="AM16" s="131"/>
      <c r="AN16" s="131"/>
      <c r="AO16" s="131">
        <v>8</v>
      </c>
      <c r="AP16" s="131">
        <v>8</v>
      </c>
      <c r="AQ16" s="132">
        <v>8</v>
      </c>
      <c r="AR16" s="130"/>
      <c r="AS16" s="131"/>
      <c r="AT16" s="132"/>
      <c r="AU16" s="212">
        <f>IF($AZ$3="４週",SUM(P16:AQ16),IF($AZ$3="暦月",SUM(P16:AT16),""))</f>
        <v>160</v>
      </c>
      <c r="AV16" s="213"/>
      <c r="AW16" s="214">
        <f t="shared" si="1"/>
        <v>40</v>
      </c>
      <c r="AX16" s="215"/>
      <c r="AY16" s="182"/>
      <c r="AZ16" s="183"/>
      <c r="BA16" s="183"/>
      <c r="BB16" s="183"/>
      <c r="BC16" s="183"/>
      <c r="BD16" s="184"/>
    </row>
    <row r="17" spans="1:56" ht="39.950000000000003" customHeight="1" x14ac:dyDescent="0.4">
      <c r="A17" s="71"/>
      <c r="B17" s="86">
        <f>B16+1</f>
        <v>4</v>
      </c>
      <c r="C17" s="202" t="s">
        <v>103</v>
      </c>
      <c r="D17" s="203"/>
      <c r="E17" s="204" t="s">
        <v>65</v>
      </c>
      <c r="F17" s="205"/>
      <c r="G17" s="206" t="s">
        <v>102</v>
      </c>
      <c r="H17" s="207"/>
      <c r="I17" s="207"/>
      <c r="J17" s="207"/>
      <c r="K17" s="208"/>
      <c r="L17" s="209" t="s">
        <v>76</v>
      </c>
      <c r="M17" s="210"/>
      <c r="N17" s="210"/>
      <c r="O17" s="211"/>
      <c r="P17" s="130">
        <v>8</v>
      </c>
      <c r="Q17" s="131">
        <v>8</v>
      </c>
      <c r="R17" s="131"/>
      <c r="S17" s="131"/>
      <c r="T17" s="131">
        <v>8</v>
      </c>
      <c r="U17" s="131">
        <v>8</v>
      </c>
      <c r="V17" s="132">
        <v>8</v>
      </c>
      <c r="W17" s="130">
        <v>8</v>
      </c>
      <c r="X17" s="131">
        <v>8</v>
      </c>
      <c r="Y17" s="131"/>
      <c r="Z17" s="131"/>
      <c r="AA17" s="131">
        <v>8</v>
      </c>
      <c r="AB17" s="131">
        <v>8</v>
      </c>
      <c r="AC17" s="132">
        <v>8</v>
      </c>
      <c r="AD17" s="130">
        <v>8</v>
      </c>
      <c r="AE17" s="131">
        <v>8</v>
      </c>
      <c r="AF17" s="131"/>
      <c r="AG17" s="131"/>
      <c r="AH17" s="131">
        <v>8</v>
      </c>
      <c r="AI17" s="131">
        <v>8</v>
      </c>
      <c r="AJ17" s="132">
        <v>8</v>
      </c>
      <c r="AK17" s="130">
        <v>8</v>
      </c>
      <c r="AL17" s="131">
        <v>8</v>
      </c>
      <c r="AM17" s="131"/>
      <c r="AN17" s="131"/>
      <c r="AO17" s="131">
        <v>8</v>
      </c>
      <c r="AP17" s="131">
        <v>8</v>
      </c>
      <c r="AQ17" s="132">
        <v>8</v>
      </c>
      <c r="AR17" s="130"/>
      <c r="AS17" s="131"/>
      <c r="AT17" s="132"/>
      <c r="AU17" s="212">
        <f>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5</v>
      </c>
      <c r="C18" s="202" t="s">
        <v>103</v>
      </c>
      <c r="D18" s="203"/>
      <c r="E18" s="204" t="s">
        <v>111</v>
      </c>
      <c r="F18" s="205"/>
      <c r="G18" s="206" t="s">
        <v>102</v>
      </c>
      <c r="H18" s="207"/>
      <c r="I18" s="207"/>
      <c r="J18" s="207"/>
      <c r="K18" s="208"/>
      <c r="L18" s="209" t="s">
        <v>149</v>
      </c>
      <c r="M18" s="210"/>
      <c r="N18" s="210"/>
      <c r="O18" s="211"/>
      <c r="P18" s="130">
        <v>4</v>
      </c>
      <c r="Q18" s="131">
        <v>4</v>
      </c>
      <c r="R18" s="131"/>
      <c r="S18" s="131"/>
      <c r="T18" s="131">
        <v>4</v>
      </c>
      <c r="U18" s="131">
        <v>4</v>
      </c>
      <c r="V18" s="132">
        <v>4</v>
      </c>
      <c r="W18" s="130">
        <v>4</v>
      </c>
      <c r="X18" s="131">
        <v>4</v>
      </c>
      <c r="Y18" s="131"/>
      <c r="Z18" s="131"/>
      <c r="AA18" s="131">
        <v>4</v>
      </c>
      <c r="AB18" s="131">
        <v>4</v>
      </c>
      <c r="AC18" s="132">
        <v>4</v>
      </c>
      <c r="AD18" s="130">
        <v>4</v>
      </c>
      <c r="AE18" s="131">
        <v>4</v>
      </c>
      <c r="AF18" s="131"/>
      <c r="AG18" s="131"/>
      <c r="AH18" s="131">
        <v>4</v>
      </c>
      <c r="AI18" s="131">
        <v>4</v>
      </c>
      <c r="AJ18" s="132">
        <v>4</v>
      </c>
      <c r="AK18" s="130">
        <v>4</v>
      </c>
      <c r="AL18" s="131">
        <v>4</v>
      </c>
      <c r="AM18" s="131"/>
      <c r="AN18" s="131"/>
      <c r="AO18" s="131">
        <v>4</v>
      </c>
      <c r="AP18" s="131">
        <v>4</v>
      </c>
      <c r="AQ18" s="132">
        <v>4</v>
      </c>
      <c r="AR18" s="130"/>
      <c r="AS18" s="131"/>
      <c r="AT18" s="132"/>
      <c r="AU18" s="212">
        <f t="shared" ref="AU18:AU31" si="3">IF($AZ$3="４週",SUM(P18:AQ18),IF($AZ$3="暦月",SUM(P18:AT18),""))</f>
        <v>80</v>
      </c>
      <c r="AV18" s="213"/>
      <c r="AW18" s="214">
        <f t="shared" si="1"/>
        <v>20</v>
      </c>
      <c r="AX18" s="215"/>
      <c r="AY18" s="182"/>
      <c r="AZ18" s="183"/>
      <c r="BA18" s="183"/>
      <c r="BB18" s="183"/>
      <c r="BC18" s="183"/>
      <c r="BD18" s="184"/>
    </row>
    <row r="19" spans="1:56" ht="39.950000000000003" customHeight="1" x14ac:dyDescent="0.4">
      <c r="A19" s="71"/>
      <c r="B19" s="86">
        <f t="shared" si="2"/>
        <v>6</v>
      </c>
      <c r="C19" s="202" t="s">
        <v>103</v>
      </c>
      <c r="D19" s="203"/>
      <c r="E19" s="204" t="s">
        <v>111</v>
      </c>
      <c r="F19" s="205"/>
      <c r="G19" s="206" t="s">
        <v>106</v>
      </c>
      <c r="H19" s="207"/>
      <c r="I19" s="207"/>
      <c r="J19" s="207"/>
      <c r="K19" s="208"/>
      <c r="L19" s="209" t="s">
        <v>148</v>
      </c>
      <c r="M19" s="210"/>
      <c r="N19" s="210"/>
      <c r="O19" s="211"/>
      <c r="P19" s="130">
        <v>8</v>
      </c>
      <c r="Q19" s="131">
        <v>8</v>
      </c>
      <c r="R19" s="131"/>
      <c r="S19" s="131"/>
      <c r="T19" s="131">
        <v>8</v>
      </c>
      <c r="U19" s="131">
        <v>8</v>
      </c>
      <c r="V19" s="132"/>
      <c r="W19" s="130">
        <v>8</v>
      </c>
      <c r="X19" s="131">
        <v>8</v>
      </c>
      <c r="Y19" s="131"/>
      <c r="Z19" s="131"/>
      <c r="AA19" s="131">
        <v>8</v>
      </c>
      <c r="AB19" s="131">
        <v>8</v>
      </c>
      <c r="AC19" s="132"/>
      <c r="AD19" s="130">
        <v>8</v>
      </c>
      <c r="AE19" s="131">
        <v>8</v>
      </c>
      <c r="AF19" s="131"/>
      <c r="AG19" s="131"/>
      <c r="AH19" s="131">
        <v>8</v>
      </c>
      <c r="AI19" s="131">
        <v>8</v>
      </c>
      <c r="AJ19" s="132"/>
      <c r="AK19" s="130">
        <v>8</v>
      </c>
      <c r="AL19" s="131">
        <v>8</v>
      </c>
      <c r="AM19" s="131"/>
      <c r="AN19" s="131"/>
      <c r="AO19" s="131">
        <v>8</v>
      </c>
      <c r="AP19" s="131">
        <v>8</v>
      </c>
      <c r="AQ19" s="132"/>
      <c r="AR19" s="130"/>
      <c r="AS19" s="131"/>
      <c r="AT19" s="132"/>
      <c r="AU19" s="212">
        <f t="shared" si="3"/>
        <v>128</v>
      </c>
      <c r="AV19" s="213"/>
      <c r="AW19" s="214">
        <f t="shared" si="1"/>
        <v>32</v>
      </c>
      <c r="AX19" s="215"/>
      <c r="AY19" s="182"/>
      <c r="AZ19" s="183"/>
      <c r="BA19" s="183"/>
      <c r="BB19" s="183"/>
      <c r="BC19" s="183"/>
      <c r="BD19" s="184"/>
    </row>
    <row r="20" spans="1:56" ht="39.950000000000003" customHeight="1" x14ac:dyDescent="0.4">
      <c r="A20" s="71"/>
      <c r="B20" s="86">
        <f t="shared" si="2"/>
        <v>7</v>
      </c>
      <c r="C20" s="202"/>
      <c r="D20" s="203"/>
      <c r="E20" s="204"/>
      <c r="F20" s="205"/>
      <c r="G20" s="206"/>
      <c r="H20" s="207"/>
      <c r="I20" s="207"/>
      <c r="J20" s="207"/>
      <c r="K20" s="208"/>
      <c r="L20" s="209"/>
      <c r="M20" s="210"/>
      <c r="N20" s="210"/>
      <c r="O20" s="211"/>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12">
        <f>IF($AZ$3="４週",SUM(P20:AQ20),IF($AZ$3="暦月",SUM(P20:AT20),""))</f>
        <v>0</v>
      </c>
      <c r="AV20" s="213"/>
      <c r="AW20" s="214">
        <f t="shared" si="1"/>
        <v>0</v>
      </c>
      <c r="AX20" s="215"/>
      <c r="AY20" s="182"/>
      <c r="AZ20" s="183"/>
      <c r="BA20" s="183"/>
      <c r="BB20" s="183"/>
      <c r="BC20" s="183"/>
      <c r="BD20" s="184"/>
    </row>
    <row r="21" spans="1:56" ht="39.950000000000003" customHeight="1" x14ac:dyDescent="0.4">
      <c r="A21" s="71"/>
      <c r="B21" s="86">
        <f t="shared" si="2"/>
        <v>8</v>
      </c>
      <c r="C21" s="202"/>
      <c r="D21" s="203"/>
      <c r="E21" s="204"/>
      <c r="F21" s="205"/>
      <c r="G21" s="206"/>
      <c r="H21" s="207"/>
      <c r="I21" s="207"/>
      <c r="J21" s="207"/>
      <c r="K21" s="208"/>
      <c r="L21" s="209"/>
      <c r="M21" s="210"/>
      <c r="N21" s="210"/>
      <c r="O21" s="211"/>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9</v>
      </c>
      <c r="C22" s="202"/>
      <c r="D22" s="203"/>
      <c r="E22" s="204"/>
      <c r="F22" s="205"/>
      <c r="G22" s="206"/>
      <c r="H22" s="207"/>
      <c r="I22" s="207"/>
      <c r="J22" s="207"/>
      <c r="K22" s="208"/>
      <c r="L22" s="209"/>
      <c r="M22" s="210"/>
      <c r="N22" s="210"/>
      <c r="O22" s="211"/>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10</v>
      </c>
      <c r="C23" s="202"/>
      <c r="D23" s="203"/>
      <c r="E23" s="204"/>
      <c r="F23" s="205"/>
      <c r="G23" s="206"/>
      <c r="H23" s="207"/>
      <c r="I23" s="207"/>
      <c r="J23" s="207"/>
      <c r="K23" s="208"/>
      <c r="L23" s="209"/>
      <c r="M23" s="210"/>
      <c r="N23" s="210"/>
      <c r="O23" s="211"/>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11</v>
      </c>
      <c r="C24" s="202"/>
      <c r="D24" s="203"/>
      <c r="E24" s="204"/>
      <c r="F24" s="205"/>
      <c r="G24" s="206"/>
      <c r="H24" s="207"/>
      <c r="I24" s="207"/>
      <c r="J24" s="207"/>
      <c r="K24" s="208"/>
      <c r="L24" s="209"/>
      <c r="M24" s="210"/>
      <c r="N24" s="210"/>
      <c r="O24" s="211"/>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12</v>
      </c>
      <c r="C25" s="202"/>
      <c r="D25" s="203"/>
      <c r="E25" s="204"/>
      <c r="F25" s="205"/>
      <c r="G25" s="206"/>
      <c r="H25" s="207"/>
      <c r="I25" s="207"/>
      <c r="J25" s="207"/>
      <c r="K25" s="208"/>
      <c r="L25" s="209"/>
      <c r="M25" s="210"/>
      <c r="N25" s="210"/>
      <c r="O25" s="211"/>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13</v>
      </c>
      <c r="C26" s="202"/>
      <c r="D26" s="203"/>
      <c r="E26" s="204"/>
      <c r="F26" s="205"/>
      <c r="G26" s="206"/>
      <c r="H26" s="207"/>
      <c r="I26" s="207"/>
      <c r="J26" s="207"/>
      <c r="K26" s="208"/>
      <c r="L26" s="209"/>
      <c r="M26" s="210"/>
      <c r="N26" s="210"/>
      <c r="O26" s="211"/>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14</v>
      </c>
      <c r="C27" s="202"/>
      <c r="D27" s="203"/>
      <c r="E27" s="204"/>
      <c r="F27" s="205"/>
      <c r="G27" s="206"/>
      <c r="H27" s="207"/>
      <c r="I27" s="207"/>
      <c r="J27" s="207"/>
      <c r="K27" s="208"/>
      <c r="L27" s="209"/>
      <c r="M27" s="210"/>
      <c r="N27" s="210"/>
      <c r="O27" s="211"/>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15</v>
      </c>
      <c r="C28" s="202"/>
      <c r="D28" s="203"/>
      <c r="E28" s="204"/>
      <c r="F28" s="205"/>
      <c r="G28" s="206"/>
      <c r="H28" s="207"/>
      <c r="I28" s="207"/>
      <c r="J28" s="207"/>
      <c r="K28" s="208"/>
      <c r="L28" s="209"/>
      <c r="M28" s="210"/>
      <c r="N28" s="210"/>
      <c r="O28" s="211"/>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16</v>
      </c>
      <c r="C29" s="202"/>
      <c r="D29" s="203"/>
      <c r="E29" s="204"/>
      <c r="F29" s="205"/>
      <c r="G29" s="206"/>
      <c r="H29" s="207"/>
      <c r="I29" s="207"/>
      <c r="J29" s="207"/>
      <c r="K29" s="208"/>
      <c r="L29" s="209"/>
      <c r="M29" s="210"/>
      <c r="N29" s="210"/>
      <c r="O29" s="211"/>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12">
        <f t="shared" si="3"/>
        <v>0</v>
      </c>
      <c r="AV29" s="213"/>
      <c r="AW29" s="214">
        <f t="shared" si="1"/>
        <v>0</v>
      </c>
      <c r="AX29" s="215"/>
      <c r="AY29" s="182"/>
      <c r="AZ29" s="183"/>
      <c r="BA29" s="183"/>
      <c r="BB29" s="183"/>
      <c r="BC29" s="183"/>
      <c r="BD29" s="184"/>
    </row>
    <row r="30" spans="1:56" ht="39.950000000000003" customHeight="1" x14ac:dyDescent="0.4">
      <c r="A30" s="71"/>
      <c r="B30" s="86">
        <f t="shared" si="2"/>
        <v>17</v>
      </c>
      <c r="C30" s="202"/>
      <c r="D30" s="203"/>
      <c r="E30" s="204"/>
      <c r="F30" s="205"/>
      <c r="G30" s="206"/>
      <c r="H30" s="207"/>
      <c r="I30" s="207"/>
      <c r="J30" s="207"/>
      <c r="K30" s="208"/>
      <c r="L30" s="209"/>
      <c r="M30" s="210"/>
      <c r="N30" s="210"/>
      <c r="O30" s="211"/>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12">
        <f t="shared" si="3"/>
        <v>0</v>
      </c>
      <c r="AV30" s="213"/>
      <c r="AW30" s="214">
        <f t="shared" si="1"/>
        <v>0</v>
      </c>
      <c r="AX30" s="215"/>
      <c r="AY30" s="182"/>
      <c r="AZ30" s="183"/>
      <c r="BA30" s="183"/>
      <c r="BB30" s="183"/>
      <c r="BC30" s="183"/>
      <c r="BD30" s="184"/>
    </row>
    <row r="31" spans="1:56" ht="39.950000000000003" customHeight="1" thickBot="1" x14ac:dyDescent="0.45">
      <c r="A31" s="71"/>
      <c r="B31" s="87">
        <f t="shared" si="2"/>
        <v>18</v>
      </c>
      <c r="C31" s="185"/>
      <c r="D31" s="186"/>
      <c r="E31" s="187"/>
      <c r="F31" s="188"/>
      <c r="G31" s="189"/>
      <c r="H31" s="190"/>
      <c r="I31" s="190"/>
      <c r="J31" s="190"/>
      <c r="K31" s="191"/>
      <c r="L31" s="192"/>
      <c r="M31" s="193"/>
      <c r="N31" s="193"/>
      <c r="O31" s="194"/>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195">
        <f t="shared" si="3"/>
        <v>0</v>
      </c>
      <c r="AV31" s="196"/>
      <c r="AW31" s="197">
        <f t="shared" si="1"/>
        <v>0</v>
      </c>
      <c r="AX31" s="198"/>
      <c r="AY31" s="199"/>
      <c r="AZ31" s="200"/>
      <c r="BA31" s="200"/>
      <c r="BB31" s="200"/>
      <c r="BC31" s="200"/>
      <c r="BD31" s="201"/>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row>
    <row r="33" spans="1:56" ht="20.25" customHeight="1" x14ac:dyDescent="0.4">
      <c r="A33" s="71"/>
      <c r="B33" s="97" t="s">
        <v>122</v>
      </c>
      <c r="C33" s="97"/>
      <c r="D33" s="97"/>
      <c r="E33" s="97"/>
      <c r="F33" s="97"/>
      <c r="G33" s="97"/>
      <c r="H33" s="97"/>
      <c r="I33" s="97"/>
      <c r="J33" s="97"/>
      <c r="K33" s="97"/>
      <c r="L33" s="98"/>
      <c r="M33" s="97"/>
      <c r="N33" s="97"/>
      <c r="O33" s="97"/>
      <c r="P33" s="97"/>
      <c r="Q33" s="97"/>
      <c r="R33" s="97"/>
      <c r="S33" s="97"/>
      <c r="T33" s="97" t="s">
        <v>68</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80" t="s">
        <v>35</v>
      </c>
      <c r="D34" s="180"/>
      <c r="E34" s="180" t="s">
        <v>36</v>
      </c>
      <c r="F34" s="180"/>
      <c r="G34" s="180"/>
      <c r="H34" s="180"/>
      <c r="I34" s="97"/>
      <c r="J34" s="181" t="s">
        <v>39</v>
      </c>
      <c r="K34" s="181"/>
      <c r="L34" s="181"/>
      <c r="M34" s="181"/>
      <c r="N34" s="67"/>
      <c r="O34" s="67"/>
      <c r="P34" s="96" t="s">
        <v>47</v>
      </c>
      <c r="Q34" s="96"/>
      <c r="R34" s="97"/>
      <c r="S34" s="97"/>
      <c r="T34" s="155" t="s">
        <v>7</v>
      </c>
      <c r="U34" s="157"/>
      <c r="V34" s="155" t="s">
        <v>8</v>
      </c>
      <c r="W34" s="156"/>
      <c r="X34" s="156"/>
      <c r="Y34" s="157"/>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4"/>
      <c r="D35" s="154"/>
      <c r="E35" s="154" t="s">
        <v>37</v>
      </c>
      <c r="F35" s="154"/>
      <c r="G35" s="154" t="s">
        <v>38</v>
      </c>
      <c r="H35" s="154"/>
      <c r="I35" s="97"/>
      <c r="J35" s="154" t="s">
        <v>37</v>
      </c>
      <c r="K35" s="154"/>
      <c r="L35" s="154" t="s">
        <v>38</v>
      </c>
      <c r="M35" s="154"/>
      <c r="N35" s="67"/>
      <c r="O35" s="67"/>
      <c r="P35" s="96" t="s">
        <v>44</v>
      </c>
      <c r="Q35" s="96"/>
      <c r="R35" s="97"/>
      <c r="S35" s="97"/>
      <c r="T35" s="155" t="s">
        <v>3</v>
      </c>
      <c r="U35" s="157"/>
      <c r="V35" s="155" t="s">
        <v>50</v>
      </c>
      <c r="W35" s="156"/>
      <c r="X35" s="156"/>
      <c r="Y35" s="157"/>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5" t="s">
        <v>3</v>
      </c>
      <c r="D36" s="157"/>
      <c r="E36" s="172">
        <f>SUMIFS($AU$14:$AV$31,$C$14:$D$31,"介護支援専門員",$E$14:$F$31,"A")</f>
        <v>0</v>
      </c>
      <c r="F36" s="173"/>
      <c r="G36" s="174">
        <f>SUMIFS($AW$14:$AX$31,$C$14:$D$31,"介護支援専門員",$E$14:$F$31,"A")</f>
        <v>0</v>
      </c>
      <c r="H36" s="175"/>
      <c r="I36" s="110"/>
      <c r="J36" s="176">
        <v>0</v>
      </c>
      <c r="K36" s="177"/>
      <c r="L36" s="176">
        <v>0</v>
      </c>
      <c r="M36" s="177"/>
      <c r="N36" s="109"/>
      <c r="O36" s="109"/>
      <c r="P36" s="176">
        <v>3</v>
      </c>
      <c r="Q36" s="177"/>
      <c r="R36" s="97"/>
      <c r="S36" s="97"/>
      <c r="T36" s="155" t="s">
        <v>4</v>
      </c>
      <c r="U36" s="157"/>
      <c r="V36" s="155" t="s">
        <v>51</v>
      </c>
      <c r="W36" s="156"/>
      <c r="X36" s="156"/>
      <c r="Y36" s="157"/>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5" t="s">
        <v>4</v>
      </c>
      <c r="D37" s="157"/>
      <c r="E37" s="172">
        <f>SUMIFS($AU$14:$AV$31,$C$14:$D$31,"介護支援専門員",$E$14:$F$31,"B")</f>
        <v>0</v>
      </c>
      <c r="F37" s="173"/>
      <c r="G37" s="174">
        <f>SUMIFS($AW$14:$AX$31,$C$14:$D$31,"介護支援専門員",$E$14:$F$31,"B")</f>
        <v>0</v>
      </c>
      <c r="H37" s="175"/>
      <c r="I37" s="110"/>
      <c r="J37" s="176">
        <v>0</v>
      </c>
      <c r="K37" s="177"/>
      <c r="L37" s="176">
        <v>0</v>
      </c>
      <c r="M37" s="177"/>
      <c r="N37" s="109"/>
      <c r="O37" s="109"/>
      <c r="P37" s="176">
        <v>0</v>
      </c>
      <c r="Q37" s="177"/>
      <c r="R37" s="97"/>
      <c r="S37" s="97"/>
      <c r="T37" s="155" t="s">
        <v>5</v>
      </c>
      <c r="U37" s="157"/>
      <c r="V37" s="155" t="s">
        <v>52</v>
      </c>
      <c r="W37" s="156"/>
      <c r="X37" s="156"/>
      <c r="Y37" s="157"/>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5" t="s">
        <v>5</v>
      </c>
      <c r="D38" s="157"/>
      <c r="E38" s="172">
        <f>SUMIFS($AU$14:$AV$31,$C$14:$D$31,"介護支援専門員",$E$14:$F$31,"C")</f>
        <v>0</v>
      </c>
      <c r="F38" s="173"/>
      <c r="G38" s="174">
        <f>SUMIFS($AW$14:$AX$31,$C$14:$D$31,"介護支援専門員",$E$14:$F$31,"C")</f>
        <v>0</v>
      </c>
      <c r="H38" s="175"/>
      <c r="I38" s="110"/>
      <c r="J38" s="176">
        <v>80</v>
      </c>
      <c r="K38" s="177"/>
      <c r="L38" s="178">
        <v>20</v>
      </c>
      <c r="M38" s="179"/>
      <c r="N38" s="109"/>
      <c r="O38" s="109"/>
      <c r="P38" s="172" t="s">
        <v>30</v>
      </c>
      <c r="Q38" s="173"/>
      <c r="R38" s="97"/>
      <c r="S38" s="97"/>
      <c r="T38" s="155" t="s">
        <v>6</v>
      </c>
      <c r="U38" s="157"/>
      <c r="V38" s="155" t="s">
        <v>67</v>
      </c>
      <c r="W38" s="156"/>
      <c r="X38" s="156"/>
      <c r="Y38" s="157"/>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5" t="s">
        <v>6</v>
      </c>
      <c r="D39" s="157"/>
      <c r="E39" s="172">
        <f>SUMIFS($AU$14:$AV$31,$C$14:$D$31,"介護支援専門員",$E$14:$F$31,"D")</f>
        <v>0</v>
      </c>
      <c r="F39" s="173"/>
      <c r="G39" s="174">
        <f>SUMIFS($AW$14:$AX$31,$C$14:$D$31,"介護支援専門員",$E$14:$F$31,"D")</f>
        <v>0</v>
      </c>
      <c r="H39" s="175"/>
      <c r="I39" s="110"/>
      <c r="J39" s="176">
        <v>0</v>
      </c>
      <c r="K39" s="177"/>
      <c r="L39" s="178">
        <v>0</v>
      </c>
      <c r="M39" s="179"/>
      <c r="N39" s="109"/>
      <c r="O39" s="109"/>
      <c r="P39" s="172" t="s">
        <v>30</v>
      </c>
      <c r="Q39" s="173"/>
      <c r="R39" s="97"/>
      <c r="S39" s="97"/>
      <c r="T39" s="97"/>
      <c r="U39" s="169"/>
      <c r="V39" s="169"/>
      <c r="W39" s="170"/>
      <c r="X39" s="170"/>
      <c r="Y39" s="143"/>
      <c r="Z39" s="14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5" t="s">
        <v>27</v>
      </c>
      <c r="D40" s="157"/>
      <c r="E40" s="172">
        <f>SUM(E36:F39)</f>
        <v>0</v>
      </c>
      <c r="F40" s="173"/>
      <c r="G40" s="174">
        <f>SUM(G36:H39)</f>
        <v>0</v>
      </c>
      <c r="H40" s="175"/>
      <c r="I40" s="110"/>
      <c r="J40" s="172">
        <f>SUM(J36:K39)</f>
        <v>80</v>
      </c>
      <c r="K40" s="173"/>
      <c r="L40" s="172">
        <f>SUM(L36:M39)</f>
        <v>20</v>
      </c>
      <c r="M40" s="173"/>
      <c r="N40" s="109"/>
      <c r="O40" s="109"/>
      <c r="P40" s="172">
        <f>SUM(P36:Q37)</f>
        <v>3</v>
      </c>
      <c r="Q40" s="173"/>
      <c r="R40" s="97"/>
      <c r="S40" s="97"/>
      <c r="T40" s="97"/>
      <c r="U40" s="169"/>
      <c r="V40" s="169"/>
      <c r="W40" s="170"/>
      <c r="X40" s="170"/>
      <c r="Y40" s="142"/>
      <c r="Z40" s="142"/>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84</v>
      </c>
      <c r="J42" s="164" t="s">
        <v>85</v>
      </c>
      <c r="K42" s="165"/>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4" t="s">
        <v>42</v>
      </c>
      <c r="N44" s="154"/>
      <c r="O44" s="154"/>
      <c r="P44" s="154"/>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6">
        <f>IF($J$42="週",L40,J40)</f>
        <v>20</v>
      </c>
      <c r="D45" s="167"/>
      <c r="E45" s="167"/>
      <c r="F45" s="168"/>
      <c r="G45" s="99" t="s">
        <v>28</v>
      </c>
      <c r="H45" s="155">
        <f>IF($J$42="週",$AV$5,$AZ$5)</f>
        <v>40</v>
      </c>
      <c r="I45" s="156"/>
      <c r="J45" s="156"/>
      <c r="K45" s="157"/>
      <c r="L45" s="99" t="s">
        <v>29</v>
      </c>
      <c r="M45" s="158">
        <f>ROUNDDOWN(C45/H45,1)</f>
        <v>0.5</v>
      </c>
      <c r="N45" s="159"/>
      <c r="O45" s="159"/>
      <c r="P45" s="160"/>
      <c r="Q45" s="97"/>
      <c r="R45" s="97"/>
      <c r="S45" s="97"/>
      <c r="T45" s="97"/>
      <c r="U45" s="171"/>
      <c r="V45" s="171"/>
      <c r="W45" s="171"/>
      <c r="X45" s="171"/>
      <c r="Y45" s="136"/>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69</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112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4" t="s">
        <v>27</v>
      </c>
      <c r="N49" s="154"/>
      <c r="O49" s="154"/>
      <c r="P49" s="154"/>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5">
        <f>P40</f>
        <v>3</v>
      </c>
      <c r="D50" s="156"/>
      <c r="E50" s="156"/>
      <c r="F50" s="157"/>
      <c r="G50" s="99" t="s">
        <v>77</v>
      </c>
      <c r="H50" s="158">
        <f>M45</f>
        <v>0.5</v>
      </c>
      <c r="I50" s="159"/>
      <c r="J50" s="159"/>
      <c r="K50" s="160"/>
      <c r="L50" s="99" t="s">
        <v>29</v>
      </c>
      <c r="M50" s="161">
        <f>ROUNDDOWN(C50+H50,1)</f>
        <v>3.5</v>
      </c>
      <c r="N50" s="162"/>
      <c r="O50" s="162"/>
      <c r="P50" s="163"/>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50" zoomScaleNormal="55" zoomScaleSheetLayoutView="50" workbookViewId="0">
      <selection activeCell="AE14" sqref="AE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146</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4</v>
      </c>
      <c r="V2" s="270"/>
      <c r="W2" s="39" t="s">
        <v>16</v>
      </c>
      <c r="X2" s="271">
        <f>IF(U2=0,"",YEAR(DATE(2018+U2,1,1)))</f>
        <v>2022</v>
      </c>
      <c r="Y2" s="271"/>
      <c r="Z2" s="41" t="s">
        <v>20</v>
      </c>
      <c r="AA2" s="41" t="s">
        <v>21</v>
      </c>
      <c r="AB2" s="270">
        <v>7</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70</v>
      </c>
      <c r="AZ3" s="272" t="s">
        <v>92</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88</v>
      </c>
      <c r="AZ4" s="272" t="s">
        <v>89</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3">
        <v>40</v>
      </c>
      <c r="AW5" s="264"/>
      <c r="AX5" s="61" t="s">
        <v>23</v>
      </c>
      <c r="AY5" s="60"/>
      <c r="AZ5" s="263">
        <v>160</v>
      </c>
      <c r="BA5" s="264"/>
      <c r="BB5" s="61" t="s">
        <v>79</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114</v>
      </c>
      <c r="AR6" s="60"/>
      <c r="AS6" s="148"/>
      <c r="AT6" s="148"/>
      <c r="AU6" s="148"/>
      <c r="AV6" s="60"/>
      <c r="AW6" s="60"/>
      <c r="AX6" s="149"/>
      <c r="AY6" s="60"/>
      <c r="AZ6" s="263">
        <v>100</v>
      </c>
      <c r="BA6" s="264"/>
      <c r="BB6" s="150" t="s">
        <v>113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7">
        <f>DAY(EOMONTH(DATE(X2,AB2,1),0))</f>
        <v>31</v>
      </c>
      <c r="BA7" s="26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46" t="s">
        <v>26</v>
      </c>
      <c r="C9" s="249" t="s">
        <v>115</v>
      </c>
      <c r="D9" s="250"/>
      <c r="E9" s="255" t="s">
        <v>116</v>
      </c>
      <c r="F9" s="250"/>
      <c r="G9" s="255" t="s">
        <v>117</v>
      </c>
      <c r="H9" s="249"/>
      <c r="I9" s="249"/>
      <c r="J9" s="249"/>
      <c r="K9" s="250"/>
      <c r="L9" s="255" t="s">
        <v>118</v>
      </c>
      <c r="M9" s="249"/>
      <c r="N9" s="249"/>
      <c r="O9" s="258"/>
      <c r="P9" s="261" t="s">
        <v>119</v>
      </c>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33" t="str">
        <f>IF(AZ3="４週","(10)1～4週目の勤務時間数合計","(10)1か月の勤務時間数合計")</f>
        <v>(10)1～4週目の勤務時間数合計</v>
      </c>
      <c r="AV9" s="234"/>
      <c r="AW9" s="233" t="s">
        <v>120</v>
      </c>
      <c r="AX9" s="234"/>
      <c r="AY9" s="241" t="s">
        <v>121</v>
      </c>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243" t="s">
        <v>10</v>
      </c>
      <c r="Q10" s="244"/>
      <c r="R10" s="244"/>
      <c r="S10" s="244"/>
      <c r="T10" s="244"/>
      <c r="U10" s="244"/>
      <c r="V10" s="245"/>
      <c r="W10" s="243" t="s">
        <v>11</v>
      </c>
      <c r="X10" s="244"/>
      <c r="Y10" s="244"/>
      <c r="Z10" s="244"/>
      <c r="AA10" s="244"/>
      <c r="AB10" s="244"/>
      <c r="AC10" s="245"/>
      <c r="AD10" s="243" t="s">
        <v>12</v>
      </c>
      <c r="AE10" s="244"/>
      <c r="AF10" s="244"/>
      <c r="AG10" s="244"/>
      <c r="AH10" s="244"/>
      <c r="AI10" s="244"/>
      <c r="AJ10" s="245"/>
      <c r="AK10" s="243" t="s">
        <v>13</v>
      </c>
      <c r="AL10" s="244"/>
      <c r="AM10" s="244"/>
      <c r="AN10" s="244"/>
      <c r="AO10" s="244"/>
      <c r="AP10" s="244"/>
      <c r="AQ10" s="245"/>
      <c r="AR10" s="243" t="s">
        <v>14</v>
      </c>
      <c r="AS10" s="244"/>
      <c r="AT10" s="245"/>
      <c r="AU10" s="235"/>
      <c r="AV10" s="236"/>
      <c r="AW10" s="235"/>
      <c r="AX10" s="236"/>
      <c r="AY10" s="241"/>
      <c r="AZ10" s="241"/>
      <c r="BA10" s="241"/>
      <c r="BB10" s="241"/>
      <c r="BC10" s="241"/>
      <c r="BD10" s="241"/>
    </row>
    <row r="11" spans="1:57" ht="20.25" customHeight="1" thickBot="1" x14ac:dyDescent="0.45">
      <c r="A11" s="71"/>
      <c r="B11" s="247"/>
      <c r="C11" s="251"/>
      <c r="D11" s="252"/>
      <c r="E11" s="256"/>
      <c r="F11" s="252"/>
      <c r="G11" s="256"/>
      <c r="H11" s="251"/>
      <c r="I11" s="251"/>
      <c r="J11" s="251"/>
      <c r="K11" s="252"/>
      <c r="L11" s="256"/>
      <c r="M11" s="251"/>
      <c r="N11" s="251"/>
      <c r="O11" s="25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5"/>
      <c r="AV11" s="236"/>
      <c r="AW11" s="235"/>
      <c r="AX11" s="236"/>
      <c r="AY11" s="241"/>
      <c r="AZ11" s="241"/>
      <c r="BA11" s="241"/>
      <c r="BB11" s="241"/>
      <c r="BC11" s="241"/>
      <c r="BD11" s="241"/>
    </row>
    <row r="12" spans="1:57" ht="20.25" hidden="1" customHeight="1" thickBot="1" x14ac:dyDescent="0.45">
      <c r="A12" s="71"/>
      <c r="B12" s="247"/>
      <c r="C12" s="251"/>
      <c r="D12" s="252"/>
      <c r="E12" s="256"/>
      <c r="F12" s="252"/>
      <c r="G12" s="256"/>
      <c r="H12" s="251"/>
      <c r="I12" s="251"/>
      <c r="J12" s="251"/>
      <c r="K12" s="252"/>
      <c r="L12" s="256"/>
      <c r="M12" s="251"/>
      <c r="N12" s="251"/>
      <c r="O12" s="259"/>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4">
        <f>IF(AT11=31,WEEKDAY(DATE($X$2,$AB$2,31)),0)</f>
        <v>0</v>
      </c>
      <c r="AU12" s="237"/>
      <c r="AV12" s="238"/>
      <c r="AW12" s="237"/>
      <c r="AX12" s="238"/>
      <c r="AY12" s="242"/>
      <c r="AZ12" s="242"/>
      <c r="BA12" s="242"/>
      <c r="BB12" s="242"/>
      <c r="BC12" s="242"/>
      <c r="BD12" s="242"/>
    </row>
    <row r="13" spans="1:57" ht="20.25" customHeight="1" thickBot="1" x14ac:dyDescent="0.45">
      <c r="A13" s="71"/>
      <c r="B13" s="248"/>
      <c r="C13" s="253"/>
      <c r="D13" s="254"/>
      <c r="E13" s="257"/>
      <c r="F13" s="254"/>
      <c r="G13" s="257"/>
      <c r="H13" s="253"/>
      <c r="I13" s="253"/>
      <c r="J13" s="253"/>
      <c r="K13" s="254"/>
      <c r="L13" s="257"/>
      <c r="M13" s="253"/>
      <c r="N13" s="253"/>
      <c r="O13" s="260"/>
      <c r="P13" s="91" t="str">
        <f>IF(P12=1,"日",IF(P12=2,"月",IF(P12=3,"火",IF(P12=4,"水",IF(P12=5,"木",IF(P12=6,"金","土"))))))</f>
        <v>金</v>
      </c>
      <c r="Q13" s="92" t="str">
        <f t="shared" ref="Q13:V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ref="W13" si="1">IF(W12=1,"日",IF(W12=2,"月",IF(W12=3,"火",IF(W12=4,"水",IF(W12=5,"木",IF(W12=6,"金","土"))))))</f>
        <v>金</v>
      </c>
      <c r="X13" s="92" t="str">
        <f t="shared" ref="X13" si="2">IF(X12=1,"日",IF(X12=2,"月",IF(X12=3,"火",IF(X12=4,"水",IF(X12=5,"木",IF(X12=6,"金","土"))))))</f>
        <v>土</v>
      </c>
      <c r="Y13" s="92" t="str">
        <f t="shared" ref="Y13" si="3">IF(Y12=1,"日",IF(Y12=2,"月",IF(Y12=3,"火",IF(Y12=4,"水",IF(Y12=5,"木",IF(Y12=6,"金","土"))))))</f>
        <v>日</v>
      </c>
      <c r="Z13" s="92" t="str">
        <f t="shared" ref="Z13" si="4">IF(Z12=1,"日",IF(Z12=2,"月",IF(Z12=3,"火",IF(Z12=4,"水",IF(Z12=5,"木",IF(Z12=6,"金","土"))))))</f>
        <v>月</v>
      </c>
      <c r="AA13" s="92" t="str">
        <f t="shared" ref="AA13" si="5">IF(AA12=1,"日",IF(AA12=2,"月",IF(AA12=3,"火",IF(AA12=4,"水",IF(AA12=5,"木",IF(AA12=6,"金","土"))))))</f>
        <v>火</v>
      </c>
      <c r="AB13" s="92" t="str">
        <f t="shared" ref="AB13" si="6">IF(AB12=1,"日",IF(AB12=2,"月",IF(AB12=3,"火",IF(AB12=4,"水",IF(AB12=5,"木",IF(AB12=6,"金","土"))))))</f>
        <v>水</v>
      </c>
      <c r="AC13" s="93" t="str">
        <f t="shared" ref="AC13" si="7">IF(AC12=1,"日",IF(AC12=2,"月",IF(AC12=3,"火",IF(AC12=4,"水",IF(AC12=5,"木",IF(AC12=6,"金","土"))))))</f>
        <v>木</v>
      </c>
      <c r="AD13" s="91" t="str">
        <f t="shared" ref="AD13" si="8">IF(AD12=1,"日",IF(AD12=2,"月",IF(AD12=3,"火",IF(AD12=4,"水",IF(AD12=5,"木",IF(AD12=6,"金","土"))))))</f>
        <v>金</v>
      </c>
      <c r="AE13" s="92" t="str">
        <f t="shared" ref="AE13" si="9">IF(AE12=1,"日",IF(AE12=2,"月",IF(AE12=3,"火",IF(AE12=4,"水",IF(AE12=5,"木",IF(AE12=6,"金","土"))))))</f>
        <v>土</v>
      </c>
      <c r="AF13" s="92" t="str">
        <f t="shared" ref="AF13" si="10">IF(AF12=1,"日",IF(AF12=2,"月",IF(AF12=3,"火",IF(AF12=4,"水",IF(AF12=5,"木",IF(AF12=6,"金","土"))))))</f>
        <v>日</v>
      </c>
      <c r="AG13" s="92" t="str">
        <f t="shared" ref="AG13" si="11">IF(AG12=1,"日",IF(AG12=2,"月",IF(AG12=3,"火",IF(AG12=4,"水",IF(AG12=5,"木",IF(AG12=6,"金","土"))))))</f>
        <v>月</v>
      </c>
      <c r="AH13" s="92" t="str">
        <f t="shared" ref="AH13" si="12">IF(AH12=1,"日",IF(AH12=2,"月",IF(AH12=3,"火",IF(AH12=4,"水",IF(AH12=5,"木",IF(AH12=6,"金","土"))))))</f>
        <v>火</v>
      </c>
      <c r="AI13" s="92" t="str">
        <f t="shared" ref="AI13" si="13">IF(AI12=1,"日",IF(AI12=2,"月",IF(AI12=3,"火",IF(AI12=4,"水",IF(AI12=5,"木",IF(AI12=6,"金","土"))))))</f>
        <v>水</v>
      </c>
      <c r="AJ13" s="93" t="str">
        <f t="shared" ref="AJ13" si="14">IF(AJ12=1,"日",IF(AJ12=2,"月",IF(AJ12=3,"火",IF(AJ12=4,"水",IF(AJ12=5,"木",IF(AJ12=6,"金","土"))))))</f>
        <v>木</v>
      </c>
      <c r="AK13" s="91" t="str">
        <f t="shared" ref="AK13" si="15">IF(AK12=1,"日",IF(AK12=2,"月",IF(AK12=3,"火",IF(AK12=4,"水",IF(AK12=5,"木",IF(AK12=6,"金","土"))))))</f>
        <v>金</v>
      </c>
      <c r="AL13" s="92" t="str">
        <f t="shared" ref="AL13" si="16">IF(AL12=1,"日",IF(AL12=2,"月",IF(AL12=3,"火",IF(AL12=4,"水",IF(AL12=5,"木",IF(AL12=6,"金","土"))))))</f>
        <v>土</v>
      </c>
      <c r="AM13" s="92" t="str">
        <f t="shared" ref="AM13" si="17">IF(AM12=1,"日",IF(AM12=2,"月",IF(AM12=3,"火",IF(AM12=4,"水",IF(AM12=5,"木",IF(AM12=6,"金","土"))))))</f>
        <v>日</v>
      </c>
      <c r="AN13" s="92" t="str">
        <f t="shared" ref="AN13" si="18">IF(AN12=1,"日",IF(AN12=2,"月",IF(AN12=3,"火",IF(AN12=4,"水",IF(AN12=5,"木",IF(AN12=6,"金","土"))))))</f>
        <v>月</v>
      </c>
      <c r="AO13" s="92" t="str">
        <f t="shared" ref="AO13" si="19">IF(AO12=1,"日",IF(AO12=2,"月",IF(AO12=3,"火",IF(AO12=4,"水",IF(AO12=5,"木",IF(AO12=6,"金","土"))))))</f>
        <v>火</v>
      </c>
      <c r="AP13" s="92" t="str">
        <f t="shared" ref="AP13" si="20">IF(AP12=1,"日",IF(AP12=2,"月",IF(AP12=3,"火",IF(AP12=4,"水",IF(AP12=5,"木",IF(AP12=6,"金","土"))))))</f>
        <v>水</v>
      </c>
      <c r="AQ13" s="93" t="str">
        <f t="shared" ref="AQ13" si="21">IF(AQ12=1,"日",IF(AQ12=2,"月",IF(AQ12=3,"火",IF(AQ12=4,"水",IF(AQ12=5,"木",IF(AQ12=6,"金","土"))))))</f>
        <v>木</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9"/>
      <c r="AV13" s="240"/>
      <c r="AW13" s="239"/>
      <c r="AX13" s="240"/>
      <c r="AY13" s="242"/>
      <c r="AZ13" s="242"/>
      <c r="BA13" s="242"/>
      <c r="BB13" s="242"/>
      <c r="BC13" s="242"/>
      <c r="BD13" s="242"/>
    </row>
    <row r="14" spans="1:57" ht="39.950000000000003" customHeight="1" x14ac:dyDescent="0.4">
      <c r="A14" s="71"/>
      <c r="B14" s="85">
        <v>1</v>
      </c>
      <c r="C14" s="219" t="s">
        <v>2</v>
      </c>
      <c r="D14" s="220"/>
      <c r="E14" s="221"/>
      <c r="F14" s="222"/>
      <c r="G14" s="223" t="s">
        <v>102</v>
      </c>
      <c r="H14" s="224"/>
      <c r="I14" s="224"/>
      <c r="J14" s="224"/>
      <c r="K14" s="225"/>
      <c r="L14" s="226"/>
      <c r="M14" s="227"/>
      <c r="N14" s="227"/>
      <c r="O14" s="22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29">
        <f>IF($AZ$3="４週",SUM(P14:AQ14),IF($AZ$3="暦月",SUM(P14:AT14),""))</f>
        <v>0</v>
      </c>
      <c r="AV14" s="230"/>
      <c r="AW14" s="231">
        <f t="shared" ref="AW14:AW31" si="22">IF($AZ$3="４週",AU14/4,IF($AZ$3="暦月",AU14/($AZ$7/7),""))</f>
        <v>0</v>
      </c>
      <c r="AX14" s="232"/>
      <c r="AY14" s="216"/>
      <c r="AZ14" s="217"/>
      <c r="BA14" s="217"/>
      <c r="BB14" s="217"/>
      <c r="BC14" s="217"/>
      <c r="BD14" s="218"/>
    </row>
    <row r="15" spans="1:57" ht="39.950000000000003" customHeight="1" x14ac:dyDescent="0.4">
      <c r="A15" s="71"/>
      <c r="B15" s="86">
        <f t="shared" ref="B15:B31" si="23">B14+1</f>
        <v>2</v>
      </c>
      <c r="C15" s="202"/>
      <c r="D15" s="203"/>
      <c r="E15" s="204"/>
      <c r="F15" s="205"/>
      <c r="G15" s="206"/>
      <c r="H15" s="207"/>
      <c r="I15" s="207"/>
      <c r="J15" s="207"/>
      <c r="K15" s="208"/>
      <c r="L15" s="209"/>
      <c r="M15" s="210"/>
      <c r="N15" s="210"/>
      <c r="O15" s="211"/>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3</v>
      </c>
      <c r="C16" s="202"/>
      <c r="D16" s="203"/>
      <c r="E16" s="204"/>
      <c r="F16" s="205"/>
      <c r="G16" s="206"/>
      <c r="H16" s="207"/>
      <c r="I16" s="207"/>
      <c r="J16" s="207"/>
      <c r="K16" s="208"/>
      <c r="L16" s="209"/>
      <c r="M16" s="210"/>
      <c r="N16" s="210"/>
      <c r="O16" s="211"/>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4</v>
      </c>
      <c r="C17" s="202"/>
      <c r="D17" s="203"/>
      <c r="E17" s="204"/>
      <c r="F17" s="205"/>
      <c r="G17" s="206"/>
      <c r="H17" s="207"/>
      <c r="I17" s="207"/>
      <c r="J17" s="207"/>
      <c r="K17" s="208"/>
      <c r="L17" s="209"/>
      <c r="M17" s="210"/>
      <c r="N17" s="210"/>
      <c r="O17" s="211"/>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12">
        <f>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5</v>
      </c>
      <c r="C18" s="202"/>
      <c r="D18" s="203"/>
      <c r="E18" s="204"/>
      <c r="F18" s="205"/>
      <c r="G18" s="206"/>
      <c r="H18" s="207"/>
      <c r="I18" s="207"/>
      <c r="J18" s="207"/>
      <c r="K18" s="208"/>
      <c r="L18" s="209"/>
      <c r="M18" s="210"/>
      <c r="N18" s="210"/>
      <c r="O18" s="211"/>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12">
        <f t="shared" ref="AU18:AU31" si="24">IF($AZ$3="４週",SUM(P18:AQ18),IF($AZ$3="暦月",SUM(P18:AT18),""))</f>
        <v>0</v>
      </c>
      <c r="AV18" s="213"/>
      <c r="AW18" s="214">
        <f t="shared" si="22"/>
        <v>0</v>
      </c>
      <c r="AX18" s="215"/>
      <c r="AY18" s="182"/>
      <c r="AZ18" s="183"/>
      <c r="BA18" s="183"/>
      <c r="BB18" s="183"/>
      <c r="BC18" s="183"/>
      <c r="BD18" s="184"/>
    </row>
    <row r="19" spans="1:56" ht="39.950000000000003" customHeight="1" x14ac:dyDescent="0.4">
      <c r="A19" s="71"/>
      <c r="B19" s="86">
        <f t="shared" si="23"/>
        <v>6</v>
      </c>
      <c r="C19" s="202"/>
      <c r="D19" s="203"/>
      <c r="E19" s="204"/>
      <c r="F19" s="205"/>
      <c r="G19" s="206"/>
      <c r="H19" s="207"/>
      <c r="I19" s="207"/>
      <c r="J19" s="207"/>
      <c r="K19" s="208"/>
      <c r="L19" s="209"/>
      <c r="M19" s="210"/>
      <c r="N19" s="210"/>
      <c r="O19" s="211"/>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12">
        <f t="shared" si="24"/>
        <v>0</v>
      </c>
      <c r="AV19" s="213"/>
      <c r="AW19" s="214">
        <f t="shared" si="22"/>
        <v>0</v>
      </c>
      <c r="AX19" s="215"/>
      <c r="AY19" s="182"/>
      <c r="AZ19" s="183"/>
      <c r="BA19" s="183"/>
      <c r="BB19" s="183"/>
      <c r="BC19" s="183"/>
      <c r="BD19" s="184"/>
    </row>
    <row r="20" spans="1:56" ht="39.950000000000003" customHeight="1" x14ac:dyDescent="0.4">
      <c r="A20" s="71"/>
      <c r="B20" s="86">
        <f t="shared" si="23"/>
        <v>7</v>
      </c>
      <c r="C20" s="202"/>
      <c r="D20" s="203"/>
      <c r="E20" s="204"/>
      <c r="F20" s="205"/>
      <c r="G20" s="206"/>
      <c r="H20" s="207"/>
      <c r="I20" s="207"/>
      <c r="J20" s="207"/>
      <c r="K20" s="208"/>
      <c r="L20" s="209"/>
      <c r="M20" s="210"/>
      <c r="N20" s="210"/>
      <c r="O20" s="211"/>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12">
        <f>IF($AZ$3="４週",SUM(P20:AQ20),IF($AZ$3="暦月",SUM(P20:AT20),""))</f>
        <v>0</v>
      </c>
      <c r="AV20" s="213"/>
      <c r="AW20" s="214">
        <f t="shared" si="22"/>
        <v>0</v>
      </c>
      <c r="AX20" s="215"/>
      <c r="AY20" s="182"/>
      <c r="AZ20" s="183"/>
      <c r="BA20" s="183"/>
      <c r="BB20" s="183"/>
      <c r="BC20" s="183"/>
      <c r="BD20" s="184"/>
    </row>
    <row r="21" spans="1:56" ht="39.950000000000003" customHeight="1" x14ac:dyDescent="0.4">
      <c r="A21" s="71"/>
      <c r="B21" s="86">
        <f t="shared" si="23"/>
        <v>8</v>
      </c>
      <c r="C21" s="202"/>
      <c r="D21" s="203"/>
      <c r="E21" s="204"/>
      <c r="F21" s="205"/>
      <c r="G21" s="206"/>
      <c r="H21" s="207"/>
      <c r="I21" s="207"/>
      <c r="J21" s="207"/>
      <c r="K21" s="208"/>
      <c r="L21" s="209"/>
      <c r="M21" s="210"/>
      <c r="N21" s="210"/>
      <c r="O21" s="211"/>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9</v>
      </c>
      <c r="C22" s="202"/>
      <c r="D22" s="203"/>
      <c r="E22" s="204"/>
      <c r="F22" s="205"/>
      <c r="G22" s="206"/>
      <c r="H22" s="207"/>
      <c r="I22" s="207"/>
      <c r="J22" s="207"/>
      <c r="K22" s="208"/>
      <c r="L22" s="209"/>
      <c r="M22" s="210"/>
      <c r="N22" s="210"/>
      <c r="O22" s="211"/>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10</v>
      </c>
      <c r="C23" s="202"/>
      <c r="D23" s="203"/>
      <c r="E23" s="204"/>
      <c r="F23" s="205"/>
      <c r="G23" s="206"/>
      <c r="H23" s="207"/>
      <c r="I23" s="207"/>
      <c r="J23" s="207"/>
      <c r="K23" s="208"/>
      <c r="L23" s="209"/>
      <c r="M23" s="210"/>
      <c r="N23" s="210"/>
      <c r="O23" s="211"/>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11</v>
      </c>
      <c r="C24" s="202"/>
      <c r="D24" s="203"/>
      <c r="E24" s="204"/>
      <c r="F24" s="205"/>
      <c r="G24" s="206"/>
      <c r="H24" s="207"/>
      <c r="I24" s="207"/>
      <c r="J24" s="207"/>
      <c r="K24" s="208"/>
      <c r="L24" s="209"/>
      <c r="M24" s="210"/>
      <c r="N24" s="210"/>
      <c r="O24" s="211"/>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12</v>
      </c>
      <c r="C25" s="202"/>
      <c r="D25" s="203"/>
      <c r="E25" s="204"/>
      <c r="F25" s="205"/>
      <c r="G25" s="206"/>
      <c r="H25" s="207"/>
      <c r="I25" s="207"/>
      <c r="J25" s="207"/>
      <c r="K25" s="208"/>
      <c r="L25" s="209"/>
      <c r="M25" s="210"/>
      <c r="N25" s="210"/>
      <c r="O25" s="211"/>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13</v>
      </c>
      <c r="C26" s="202"/>
      <c r="D26" s="203"/>
      <c r="E26" s="204"/>
      <c r="F26" s="205"/>
      <c r="G26" s="206"/>
      <c r="H26" s="207"/>
      <c r="I26" s="207"/>
      <c r="J26" s="207"/>
      <c r="K26" s="208"/>
      <c r="L26" s="209"/>
      <c r="M26" s="210"/>
      <c r="N26" s="210"/>
      <c r="O26" s="211"/>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14</v>
      </c>
      <c r="C27" s="202"/>
      <c r="D27" s="203"/>
      <c r="E27" s="204"/>
      <c r="F27" s="205"/>
      <c r="G27" s="206"/>
      <c r="H27" s="207"/>
      <c r="I27" s="207"/>
      <c r="J27" s="207"/>
      <c r="K27" s="208"/>
      <c r="L27" s="209"/>
      <c r="M27" s="210"/>
      <c r="N27" s="210"/>
      <c r="O27" s="211"/>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15</v>
      </c>
      <c r="C28" s="202"/>
      <c r="D28" s="203"/>
      <c r="E28" s="204"/>
      <c r="F28" s="205"/>
      <c r="G28" s="206"/>
      <c r="H28" s="207"/>
      <c r="I28" s="207"/>
      <c r="J28" s="207"/>
      <c r="K28" s="208"/>
      <c r="L28" s="209"/>
      <c r="M28" s="210"/>
      <c r="N28" s="210"/>
      <c r="O28" s="211"/>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16</v>
      </c>
      <c r="C29" s="202"/>
      <c r="D29" s="203"/>
      <c r="E29" s="204"/>
      <c r="F29" s="205"/>
      <c r="G29" s="206"/>
      <c r="H29" s="207"/>
      <c r="I29" s="207"/>
      <c r="J29" s="207"/>
      <c r="K29" s="208"/>
      <c r="L29" s="209"/>
      <c r="M29" s="210"/>
      <c r="N29" s="210"/>
      <c r="O29" s="211"/>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12">
        <f t="shared" si="24"/>
        <v>0</v>
      </c>
      <c r="AV29" s="213"/>
      <c r="AW29" s="214">
        <f t="shared" si="22"/>
        <v>0</v>
      </c>
      <c r="AX29" s="215"/>
      <c r="AY29" s="182"/>
      <c r="AZ29" s="183"/>
      <c r="BA29" s="183"/>
      <c r="BB29" s="183"/>
      <c r="BC29" s="183"/>
      <c r="BD29" s="184"/>
    </row>
    <row r="30" spans="1:56" ht="39.950000000000003" customHeight="1" x14ac:dyDescent="0.4">
      <c r="A30" s="71"/>
      <c r="B30" s="86">
        <f t="shared" si="23"/>
        <v>17</v>
      </c>
      <c r="C30" s="202"/>
      <c r="D30" s="203"/>
      <c r="E30" s="204"/>
      <c r="F30" s="205"/>
      <c r="G30" s="206"/>
      <c r="H30" s="207"/>
      <c r="I30" s="207"/>
      <c r="J30" s="207"/>
      <c r="K30" s="208"/>
      <c r="L30" s="209"/>
      <c r="M30" s="210"/>
      <c r="N30" s="210"/>
      <c r="O30" s="211"/>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12">
        <f t="shared" si="24"/>
        <v>0</v>
      </c>
      <c r="AV30" s="213"/>
      <c r="AW30" s="214">
        <f t="shared" si="22"/>
        <v>0</v>
      </c>
      <c r="AX30" s="215"/>
      <c r="AY30" s="182"/>
      <c r="AZ30" s="183"/>
      <c r="BA30" s="183"/>
      <c r="BB30" s="183"/>
      <c r="BC30" s="183"/>
      <c r="BD30" s="184"/>
    </row>
    <row r="31" spans="1:56" ht="39.950000000000003" customHeight="1" thickBot="1" x14ac:dyDescent="0.45">
      <c r="A31" s="71"/>
      <c r="B31" s="87">
        <f t="shared" si="23"/>
        <v>18</v>
      </c>
      <c r="C31" s="185"/>
      <c r="D31" s="186"/>
      <c r="E31" s="187"/>
      <c r="F31" s="188"/>
      <c r="G31" s="189"/>
      <c r="H31" s="190"/>
      <c r="I31" s="190"/>
      <c r="J31" s="190"/>
      <c r="K31" s="191"/>
      <c r="L31" s="192"/>
      <c r="M31" s="193"/>
      <c r="N31" s="193"/>
      <c r="O31" s="194"/>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195">
        <f t="shared" si="24"/>
        <v>0</v>
      </c>
      <c r="AV31" s="196"/>
      <c r="AW31" s="197">
        <f t="shared" si="22"/>
        <v>0</v>
      </c>
      <c r="AX31" s="198"/>
      <c r="AY31" s="199"/>
      <c r="AZ31" s="200"/>
      <c r="BA31" s="200"/>
      <c r="BB31" s="200"/>
      <c r="BC31" s="200"/>
      <c r="BD31" s="201"/>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122</v>
      </c>
      <c r="C33" s="97"/>
      <c r="D33" s="97"/>
      <c r="E33" s="97"/>
      <c r="F33" s="97"/>
      <c r="G33" s="97"/>
      <c r="H33" s="97"/>
      <c r="I33" s="97"/>
      <c r="J33" s="97"/>
      <c r="K33" s="97"/>
      <c r="L33" s="98"/>
      <c r="M33" s="97"/>
      <c r="N33" s="97"/>
      <c r="O33" s="97"/>
      <c r="P33" s="97"/>
      <c r="Q33" s="97"/>
      <c r="R33" s="97"/>
      <c r="S33" s="97"/>
      <c r="T33" s="97" t="s">
        <v>68</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80" t="s">
        <v>35</v>
      </c>
      <c r="D34" s="180"/>
      <c r="E34" s="180" t="s">
        <v>36</v>
      </c>
      <c r="F34" s="180"/>
      <c r="G34" s="180"/>
      <c r="H34" s="180"/>
      <c r="I34" s="97"/>
      <c r="J34" s="181" t="s">
        <v>39</v>
      </c>
      <c r="K34" s="181"/>
      <c r="L34" s="181"/>
      <c r="M34" s="181"/>
      <c r="N34" s="67"/>
      <c r="O34" s="67"/>
      <c r="P34" s="96" t="s">
        <v>47</v>
      </c>
      <c r="Q34" s="96"/>
      <c r="R34" s="97"/>
      <c r="S34" s="97"/>
      <c r="T34" s="155" t="s">
        <v>7</v>
      </c>
      <c r="U34" s="157"/>
      <c r="V34" s="155" t="s">
        <v>8</v>
      </c>
      <c r="W34" s="156"/>
      <c r="X34" s="156"/>
      <c r="Y34" s="157"/>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4"/>
      <c r="D35" s="154"/>
      <c r="E35" s="154" t="s">
        <v>37</v>
      </c>
      <c r="F35" s="154"/>
      <c r="G35" s="154" t="s">
        <v>38</v>
      </c>
      <c r="H35" s="154"/>
      <c r="I35" s="97"/>
      <c r="J35" s="154" t="s">
        <v>37</v>
      </c>
      <c r="K35" s="154"/>
      <c r="L35" s="154" t="s">
        <v>38</v>
      </c>
      <c r="M35" s="154"/>
      <c r="N35" s="67"/>
      <c r="O35" s="67"/>
      <c r="P35" s="96" t="s">
        <v>44</v>
      </c>
      <c r="Q35" s="96"/>
      <c r="R35" s="97"/>
      <c r="S35" s="97"/>
      <c r="T35" s="155" t="s">
        <v>3</v>
      </c>
      <c r="U35" s="157"/>
      <c r="V35" s="155" t="s">
        <v>50</v>
      </c>
      <c r="W35" s="156"/>
      <c r="X35" s="156"/>
      <c r="Y35" s="157"/>
      <c r="Z35" s="139"/>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5" t="s">
        <v>3</v>
      </c>
      <c r="D36" s="157"/>
      <c r="E36" s="172">
        <f>SUMIFS($AU$14:$AV$31,$C$14:$D$31,"介護支援専門員",$E$14:$F$31,"A")</f>
        <v>0</v>
      </c>
      <c r="F36" s="173"/>
      <c r="G36" s="174">
        <f>SUMIFS($AW$14:$AX$31,$C$14:$D$31,"介護支援専門員",$E$14:$F$31,"A")</f>
        <v>0</v>
      </c>
      <c r="H36" s="175"/>
      <c r="I36" s="110"/>
      <c r="J36" s="176">
        <v>0</v>
      </c>
      <c r="K36" s="177"/>
      <c r="L36" s="176">
        <v>0</v>
      </c>
      <c r="M36" s="177"/>
      <c r="N36" s="109"/>
      <c r="O36" s="109"/>
      <c r="P36" s="176">
        <v>0</v>
      </c>
      <c r="Q36" s="177"/>
      <c r="R36" s="97"/>
      <c r="S36" s="97"/>
      <c r="T36" s="155" t="s">
        <v>4</v>
      </c>
      <c r="U36" s="157"/>
      <c r="V36" s="155" t="s">
        <v>51</v>
      </c>
      <c r="W36" s="156"/>
      <c r="X36" s="156"/>
      <c r="Y36" s="157"/>
      <c r="Z36" s="136"/>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5" t="s">
        <v>4</v>
      </c>
      <c r="D37" s="157"/>
      <c r="E37" s="172">
        <f>SUMIFS($AU$14:$AV$31,$C$14:$D$31,"介護支援専門員",$E$14:$F$31,"B")</f>
        <v>0</v>
      </c>
      <c r="F37" s="173"/>
      <c r="G37" s="174">
        <f>SUMIFS($AW$14:$AX$31,$C$14:$D$31,"介護支援専門員",$E$14:$F$31,"B")</f>
        <v>0</v>
      </c>
      <c r="H37" s="175"/>
      <c r="I37" s="110"/>
      <c r="J37" s="176">
        <v>0</v>
      </c>
      <c r="K37" s="177"/>
      <c r="L37" s="176">
        <v>0</v>
      </c>
      <c r="M37" s="177"/>
      <c r="N37" s="109"/>
      <c r="O37" s="109"/>
      <c r="P37" s="176">
        <v>0</v>
      </c>
      <c r="Q37" s="177"/>
      <c r="R37" s="97"/>
      <c r="S37" s="97"/>
      <c r="T37" s="155" t="s">
        <v>5</v>
      </c>
      <c r="U37" s="157"/>
      <c r="V37" s="155" t="s">
        <v>52</v>
      </c>
      <c r="W37" s="156"/>
      <c r="X37" s="156"/>
      <c r="Y37" s="157"/>
      <c r="Z37" s="136"/>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5" t="s">
        <v>5</v>
      </c>
      <c r="D38" s="157"/>
      <c r="E38" s="172">
        <f>SUMIFS($AU$14:$AV$31,$C$14:$D$31,"介護支援専門員",$E$14:$F$31,"C")</f>
        <v>0</v>
      </c>
      <c r="F38" s="173"/>
      <c r="G38" s="174">
        <f>SUMIFS($AW$14:$AX$31,$C$14:$D$31,"介護支援専門員",$E$14:$F$31,"C")</f>
        <v>0</v>
      </c>
      <c r="H38" s="175"/>
      <c r="I38" s="110"/>
      <c r="J38" s="176">
        <v>0</v>
      </c>
      <c r="K38" s="177"/>
      <c r="L38" s="178">
        <v>0</v>
      </c>
      <c r="M38" s="179"/>
      <c r="N38" s="109"/>
      <c r="O38" s="109"/>
      <c r="P38" s="172" t="s">
        <v>30</v>
      </c>
      <c r="Q38" s="173"/>
      <c r="R38" s="97"/>
      <c r="S38" s="97"/>
      <c r="T38" s="155" t="s">
        <v>6</v>
      </c>
      <c r="U38" s="157"/>
      <c r="V38" s="155" t="s">
        <v>67</v>
      </c>
      <c r="W38" s="156"/>
      <c r="X38" s="156"/>
      <c r="Y38" s="157"/>
      <c r="Z38" s="137"/>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5" t="s">
        <v>6</v>
      </c>
      <c r="D39" s="157"/>
      <c r="E39" s="172">
        <f>SUMIFS($AU$14:$AV$31,$C$14:$D$31,"介護支援専門員",$E$14:$F$31,"D")</f>
        <v>0</v>
      </c>
      <c r="F39" s="173"/>
      <c r="G39" s="174">
        <f>SUMIFS($AW$14:$AX$31,$C$14:$D$31,"介護支援専門員",$E$14:$F$31,"D")</f>
        <v>0</v>
      </c>
      <c r="H39" s="175"/>
      <c r="I39" s="110"/>
      <c r="J39" s="176">
        <v>0</v>
      </c>
      <c r="K39" s="177"/>
      <c r="L39" s="178">
        <v>0</v>
      </c>
      <c r="M39" s="179"/>
      <c r="N39" s="109"/>
      <c r="O39" s="109"/>
      <c r="P39" s="172" t="s">
        <v>30</v>
      </c>
      <c r="Q39" s="173"/>
      <c r="R39" s="97"/>
      <c r="S39" s="97"/>
      <c r="T39" s="97"/>
      <c r="U39" s="169"/>
      <c r="V39" s="169"/>
      <c r="W39" s="170"/>
      <c r="X39" s="170"/>
      <c r="Y39" s="143"/>
      <c r="Z39" s="14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5" t="s">
        <v>27</v>
      </c>
      <c r="D40" s="157"/>
      <c r="E40" s="172">
        <f>SUM(E36:F39)</f>
        <v>0</v>
      </c>
      <c r="F40" s="173"/>
      <c r="G40" s="174">
        <f>SUM(G36:H39)</f>
        <v>0</v>
      </c>
      <c r="H40" s="175"/>
      <c r="I40" s="110"/>
      <c r="J40" s="172">
        <f>SUM(J36:K39)</f>
        <v>0</v>
      </c>
      <c r="K40" s="173"/>
      <c r="L40" s="172">
        <f>SUM(L36:M39)</f>
        <v>0</v>
      </c>
      <c r="M40" s="173"/>
      <c r="N40" s="109"/>
      <c r="O40" s="109"/>
      <c r="P40" s="172">
        <f>SUM(P36:Q37)</f>
        <v>0</v>
      </c>
      <c r="Q40" s="173"/>
      <c r="R40" s="97"/>
      <c r="S40" s="97"/>
      <c r="T40" s="97"/>
      <c r="U40" s="169"/>
      <c r="V40" s="169"/>
      <c r="W40" s="170"/>
      <c r="X40" s="170"/>
      <c r="Y40" s="142"/>
      <c r="Z40" s="142"/>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84</v>
      </c>
      <c r="J42" s="164" t="s">
        <v>85</v>
      </c>
      <c r="K42" s="165"/>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4" t="s">
        <v>42</v>
      </c>
      <c r="N44" s="154"/>
      <c r="O44" s="154"/>
      <c r="P44" s="154"/>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6">
        <f>IF($J$42="週",L40,J40)</f>
        <v>0</v>
      </c>
      <c r="D45" s="167"/>
      <c r="E45" s="167"/>
      <c r="F45" s="168"/>
      <c r="G45" s="138" t="s">
        <v>28</v>
      </c>
      <c r="H45" s="155">
        <f>IF($J$42="週",$AV$5,$AZ$5)</f>
        <v>40</v>
      </c>
      <c r="I45" s="156"/>
      <c r="J45" s="156"/>
      <c r="K45" s="157"/>
      <c r="L45" s="138" t="s">
        <v>29</v>
      </c>
      <c r="M45" s="158">
        <f>ROUNDDOWN(C45/H45,1)</f>
        <v>0</v>
      </c>
      <c r="N45" s="159"/>
      <c r="O45" s="159"/>
      <c r="P45" s="160"/>
      <c r="Q45" s="97"/>
      <c r="R45" s="97"/>
      <c r="S45" s="97"/>
      <c r="T45" s="97"/>
      <c r="U45" s="171"/>
      <c r="V45" s="171"/>
      <c r="W45" s="171"/>
      <c r="X45" s="171"/>
      <c r="Y45" s="136"/>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69</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112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38"/>
      <c r="N48" s="138"/>
      <c r="O48" s="138"/>
      <c r="P48" s="138"/>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4" t="s">
        <v>27</v>
      </c>
      <c r="N49" s="154"/>
      <c r="O49" s="154"/>
      <c r="P49" s="154"/>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5">
        <f>P40</f>
        <v>0</v>
      </c>
      <c r="D50" s="156"/>
      <c r="E50" s="156"/>
      <c r="F50" s="157"/>
      <c r="G50" s="138" t="s">
        <v>77</v>
      </c>
      <c r="H50" s="158">
        <f>M45</f>
        <v>0</v>
      </c>
      <c r="I50" s="159"/>
      <c r="J50" s="159"/>
      <c r="K50" s="160"/>
      <c r="L50" s="138" t="s">
        <v>29</v>
      </c>
      <c r="M50" s="161">
        <f>ROUNDDOWN(C50+H50,1)</f>
        <v>0</v>
      </c>
      <c r="N50" s="162"/>
      <c r="O50" s="162"/>
      <c r="P50" s="163"/>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zoomScale="70" zoomScaleNormal="70" workbookViewId="0">
      <selection activeCell="H18" sqref="H18"/>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110</v>
      </c>
      <c r="B2" s="12"/>
      <c r="C2" s="13"/>
    </row>
    <row r="3" spans="1:10" s="11" customFormat="1" ht="20.25" customHeight="1" x14ac:dyDescent="0.4">
      <c r="A3" s="13"/>
      <c r="B3" s="13"/>
      <c r="C3" s="13"/>
    </row>
    <row r="4" spans="1:10" s="11" customFormat="1" ht="20.25" customHeight="1" x14ac:dyDescent="0.4">
      <c r="A4" s="27"/>
      <c r="B4" s="13" t="s">
        <v>80</v>
      </c>
      <c r="C4" s="13"/>
      <c r="E4" s="273" t="s">
        <v>82</v>
      </c>
      <c r="F4" s="273"/>
      <c r="G4" s="273"/>
      <c r="H4" s="273"/>
      <c r="I4" s="273"/>
      <c r="J4" s="273"/>
    </row>
    <row r="5" spans="1:10" s="11" customFormat="1" ht="20.25" customHeight="1" x14ac:dyDescent="0.4">
      <c r="A5" s="28"/>
      <c r="B5" s="13" t="s">
        <v>81</v>
      </c>
      <c r="C5" s="13"/>
      <c r="E5" s="273"/>
      <c r="F5" s="273"/>
      <c r="G5" s="273"/>
      <c r="H5" s="273"/>
      <c r="I5" s="273"/>
      <c r="J5" s="273"/>
    </row>
    <row r="6" spans="1:10" s="11" customFormat="1" ht="20.25" customHeight="1" x14ac:dyDescent="0.4">
      <c r="A6" s="26"/>
      <c r="B6" s="13"/>
      <c r="C6" s="13"/>
    </row>
    <row r="7" spans="1:10" s="11" customFormat="1" ht="20.25" customHeight="1" x14ac:dyDescent="0.4">
      <c r="A7" s="13" t="s">
        <v>57</v>
      </c>
      <c r="B7" s="13"/>
      <c r="C7" s="13"/>
    </row>
    <row r="8" spans="1:10" s="11" customFormat="1" ht="20.25" customHeight="1" x14ac:dyDescent="0.4">
      <c r="A8" s="26"/>
      <c r="B8" s="13"/>
      <c r="C8" s="13"/>
    </row>
    <row r="9" spans="1:10" s="11" customFormat="1" ht="20.25" customHeight="1" x14ac:dyDescent="0.4">
      <c r="A9" s="274" t="s">
        <v>139</v>
      </c>
      <c r="B9" s="274"/>
      <c r="C9" s="274"/>
    </row>
    <row r="10" spans="1:10" s="11" customFormat="1" ht="20.25" customHeight="1" x14ac:dyDescent="0.4">
      <c r="A10" s="274" t="s">
        <v>141</v>
      </c>
      <c r="B10" s="274"/>
      <c r="C10" s="274"/>
    </row>
    <row r="11" spans="1:10" s="11" customFormat="1" ht="20.25" customHeight="1" x14ac:dyDescent="0.4">
      <c r="A11" s="151"/>
      <c r="B11" s="151"/>
      <c r="C11" s="151"/>
    </row>
    <row r="12" spans="1:10" s="11" customFormat="1" ht="20.25" customHeight="1" x14ac:dyDescent="0.4">
      <c r="A12" s="13" t="s">
        <v>140</v>
      </c>
      <c r="B12" s="13"/>
      <c r="C12" s="13"/>
    </row>
    <row r="13" spans="1:10" s="11" customFormat="1" ht="20.25" customHeight="1" x14ac:dyDescent="0.4">
      <c r="A13" s="151" t="s">
        <v>142</v>
      </c>
      <c r="B13" s="151"/>
      <c r="C13" s="151"/>
    </row>
    <row r="14" spans="1:10" s="11" customFormat="1" ht="20.25" customHeight="1" x14ac:dyDescent="0.4">
      <c r="A14" s="145" t="s">
        <v>137</v>
      </c>
      <c r="B14" s="13"/>
      <c r="C14" s="13"/>
    </row>
    <row r="15" spans="1:10" s="11" customFormat="1" ht="20.25" customHeight="1" x14ac:dyDescent="0.4">
      <c r="A15" s="13"/>
      <c r="B15" s="13"/>
      <c r="C15" s="13"/>
    </row>
    <row r="16" spans="1:10" s="11" customFormat="1" ht="20.25" customHeight="1" x14ac:dyDescent="0.4">
      <c r="A16" s="13" t="s">
        <v>143</v>
      </c>
      <c r="B16" s="13"/>
      <c r="C16" s="13"/>
    </row>
    <row r="17" spans="1:3" s="11" customFormat="1" ht="20.25" customHeight="1" x14ac:dyDescent="0.4">
      <c r="A17" s="13" t="s">
        <v>144</v>
      </c>
      <c r="B17" s="13"/>
      <c r="C17" s="13"/>
    </row>
    <row r="18" spans="1:3" s="11" customFormat="1" ht="20.25" customHeight="1" x14ac:dyDescent="0.4">
      <c r="A18" s="151"/>
      <c r="B18" s="151"/>
      <c r="C18" s="151"/>
    </row>
    <row r="19" spans="1:3" s="11" customFormat="1" ht="20.25" customHeight="1" x14ac:dyDescent="0.4">
      <c r="A19" s="146" t="s">
        <v>123</v>
      </c>
      <c r="B19" s="146"/>
      <c r="C19" s="146"/>
    </row>
    <row r="20" spans="1:3" s="11" customFormat="1" ht="20.25" customHeight="1" x14ac:dyDescent="0.4">
      <c r="A20" s="146"/>
      <c r="B20" s="146"/>
      <c r="C20" s="146"/>
    </row>
    <row r="21" spans="1:3" s="11" customFormat="1" ht="20.25" customHeight="1" x14ac:dyDescent="0.4">
      <c r="A21" s="145" t="s">
        <v>124</v>
      </c>
      <c r="B21" s="13"/>
      <c r="C21" s="13"/>
    </row>
    <row r="22" spans="1:3" s="11" customFormat="1" ht="20.25" customHeight="1" x14ac:dyDescent="0.4">
      <c r="A22" s="13" t="s">
        <v>48</v>
      </c>
      <c r="B22" s="13"/>
      <c r="C22" s="13"/>
    </row>
    <row r="23" spans="1:3" s="11" customFormat="1" ht="20.25" customHeight="1" x14ac:dyDescent="0.4">
      <c r="A23" s="13"/>
      <c r="B23" s="13"/>
      <c r="C23" s="13"/>
    </row>
    <row r="24" spans="1:3" s="11" customFormat="1" ht="20.25" customHeight="1" x14ac:dyDescent="0.4">
      <c r="A24" s="13"/>
      <c r="B24" s="14" t="s">
        <v>26</v>
      </c>
      <c r="C24" s="14" t="s">
        <v>1</v>
      </c>
    </row>
    <row r="25" spans="1:3" s="11" customFormat="1" ht="20.25" customHeight="1" x14ac:dyDescent="0.4">
      <c r="A25" s="13"/>
      <c r="B25" s="14">
        <v>1</v>
      </c>
      <c r="C25" s="15" t="s">
        <v>2</v>
      </c>
    </row>
    <row r="26" spans="1:3" s="11" customFormat="1" ht="20.25" customHeight="1" x14ac:dyDescent="0.4">
      <c r="A26" s="13"/>
      <c r="B26" s="14">
        <v>2</v>
      </c>
      <c r="C26" s="15" t="s">
        <v>102</v>
      </c>
    </row>
    <row r="27" spans="1:3" s="11" customFormat="1" ht="20.25" customHeight="1" x14ac:dyDescent="0.4">
      <c r="A27" s="13"/>
      <c r="B27" s="14">
        <v>3</v>
      </c>
      <c r="C27" s="15" t="s">
        <v>103</v>
      </c>
    </row>
    <row r="28" spans="1:3" s="11" customFormat="1" ht="20.25" customHeight="1" x14ac:dyDescent="0.4">
      <c r="A28" s="13"/>
      <c r="B28" s="13"/>
      <c r="C28" s="13"/>
    </row>
    <row r="29" spans="1:3" s="11" customFormat="1" ht="20.25" customHeight="1" x14ac:dyDescent="0.4">
      <c r="A29" s="13" t="s">
        <v>125</v>
      </c>
      <c r="B29" s="13"/>
      <c r="C29" s="13"/>
    </row>
    <row r="30" spans="1:3" s="11" customFormat="1" ht="20.25" customHeight="1" x14ac:dyDescent="0.4">
      <c r="A30" s="13" t="s">
        <v>49</v>
      </c>
      <c r="B30" s="13"/>
      <c r="C30" s="13"/>
    </row>
    <row r="31" spans="1:3" s="11" customFormat="1" ht="20.25" customHeight="1" x14ac:dyDescent="0.4">
      <c r="A31" s="13"/>
      <c r="B31" s="13"/>
      <c r="C31" s="13"/>
    </row>
    <row r="32" spans="1:3" s="11" customFormat="1" ht="20.25" customHeight="1" x14ac:dyDescent="0.4">
      <c r="A32" s="13"/>
      <c r="B32" s="14" t="s">
        <v>7</v>
      </c>
      <c r="C32" s="14" t="s">
        <v>8</v>
      </c>
    </row>
    <row r="33" spans="1:55" s="11" customFormat="1" ht="20.25" customHeight="1" x14ac:dyDescent="0.4">
      <c r="A33" s="13"/>
      <c r="B33" s="14" t="s">
        <v>3</v>
      </c>
      <c r="C33" s="15" t="s">
        <v>50</v>
      </c>
    </row>
    <row r="34" spans="1:55" s="11" customFormat="1" ht="20.25" customHeight="1" x14ac:dyDescent="0.4">
      <c r="A34" s="13"/>
      <c r="B34" s="14" t="s">
        <v>4</v>
      </c>
      <c r="C34" s="15" t="s">
        <v>51</v>
      </c>
    </row>
    <row r="35" spans="1:55" s="11" customFormat="1" ht="20.25" customHeight="1" x14ac:dyDescent="0.4">
      <c r="A35" s="13"/>
      <c r="B35" s="14" t="s">
        <v>5</v>
      </c>
      <c r="C35" s="15" t="s">
        <v>52</v>
      </c>
    </row>
    <row r="36" spans="1:55" s="11" customFormat="1" ht="20.25" customHeight="1" x14ac:dyDescent="0.4">
      <c r="A36" s="13"/>
      <c r="B36" s="14" t="s">
        <v>6</v>
      </c>
      <c r="C36" s="15" t="s">
        <v>67</v>
      </c>
    </row>
    <row r="37" spans="1:55" s="11" customFormat="1" ht="20.25" customHeight="1" x14ac:dyDescent="0.4">
      <c r="A37" s="13"/>
      <c r="B37" s="13"/>
      <c r="C37" s="13"/>
    </row>
    <row r="38" spans="1:55" s="11" customFormat="1" ht="20.25" customHeight="1" x14ac:dyDescent="0.4">
      <c r="A38" s="13"/>
      <c r="B38" s="16" t="s">
        <v>9</v>
      </c>
      <c r="C38" s="13"/>
    </row>
    <row r="39" spans="1:55" s="11" customFormat="1" ht="20.25" customHeight="1" x14ac:dyDescent="0.4">
      <c r="B39" s="13" t="s">
        <v>53</v>
      </c>
      <c r="E39" s="16"/>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row>
    <row r="40" spans="1:55" s="11" customFormat="1" ht="20.25" customHeight="1" x14ac:dyDescent="0.4">
      <c r="B40" s="13" t="s">
        <v>78</v>
      </c>
      <c r="E40" s="13"/>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row>
    <row r="41" spans="1:55" s="11" customFormat="1" ht="20.25" customHeight="1" x14ac:dyDescent="0.4">
      <c r="E41" s="13"/>
    </row>
    <row r="42" spans="1:55" s="11" customFormat="1" ht="20.25" customHeight="1" x14ac:dyDescent="0.4">
      <c r="A42" s="13"/>
      <c r="B42" s="13"/>
      <c r="C42" s="13"/>
      <c r="D42" s="18"/>
      <c r="E42" s="19"/>
      <c r="F42" s="19"/>
      <c r="G42" s="19"/>
      <c r="H42" s="20"/>
      <c r="I42" s="20"/>
      <c r="J42" s="19"/>
      <c r="K42" s="19"/>
      <c r="L42" s="19"/>
      <c r="M42" s="20"/>
      <c r="N42" s="20"/>
      <c r="O42" s="20"/>
      <c r="P42" s="20"/>
      <c r="Q42" s="20"/>
      <c r="R42" s="19"/>
      <c r="S42" s="19"/>
      <c r="T42" s="19"/>
      <c r="U42" s="20"/>
      <c r="V42" s="20"/>
      <c r="W42" s="19"/>
      <c r="X42" s="19"/>
      <c r="Y42" s="19"/>
      <c r="Z42" s="20"/>
      <c r="AA42" s="20"/>
    </row>
    <row r="43" spans="1:55" s="11" customFormat="1" ht="20.25" customHeight="1" x14ac:dyDescent="0.4">
      <c r="A43" s="145" t="s">
        <v>126</v>
      </c>
      <c r="B43" s="13"/>
      <c r="C43" s="13"/>
    </row>
    <row r="44" spans="1:55" s="11" customFormat="1" ht="20.25" customHeight="1" x14ac:dyDescent="0.4">
      <c r="A44" s="13" t="s">
        <v>54</v>
      </c>
      <c r="B44" s="13"/>
      <c r="C44" s="13"/>
    </row>
    <row r="45" spans="1:55" s="11" customFormat="1" ht="20.25" customHeight="1" x14ac:dyDescent="0.4">
      <c r="A45" s="23" t="s">
        <v>138</v>
      </c>
      <c r="D45" s="21"/>
      <c r="E45" s="22"/>
      <c r="F45" s="19"/>
      <c r="G45" s="19"/>
      <c r="H45" s="19"/>
      <c r="I45" s="19"/>
      <c r="J45" s="20"/>
      <c r="K45" s="19"/>
      <c r="L45" s="20"/>
      <c r="M45" s="19"/>
      <c r="N45" s="19"/>
      <c r="O45" s="19"/>
      <c r="P45" s="19"/>
      <c r="Q45" s="19"/>
      <c r="R45" s="20"/>
      <c r="S45" s="19"/>
      <c r="T45" s="20"/>
      <c r="U45" s="19"/>
      <c r="V45" s="19"/>
      <c r="W45" s="20"/>
      <c r="X45" s="19"/>
      <c r="Y45" s="20"/>
      <c r="Z45" s="19"/>
      <c r="AA45" s="19"/>
      <c r="AB45" s="19"/>
      <c r="AC45" s="19"/>
      <c r="AD45" s="19"/>
      <c r="AE45" s="20"/>
      <c r="AF45" s="18"/>
      <c r="AG45" s="20"/>
      <c r="AH45" s="19"/>
      <c r="AI45" s="20"/>
      <c r="AJ45" s="20"/>
      <c r="AK45" s="20"/>
      <c r="AL45" s="20"/>
      <c r="AM45" s="19"/>
      <c r="AN45" s="20"/>
      <c r="AO45" s="20"/>
    </row>
    <row r="46" spans="1:55" s="11" customFormat="1" ht="20.25" customHeight="1" x14ac:dyDescent="0.4">
      <c r="C46" s="23"/>
      <c r="D46" s="21"/>
      <c r="E46" s="22"/>
      <c r="F46" s="19"/>
      <c r="G46" s="19"/>
      <c r="H46" s="19"/>
      <c r="I46" s="19"/>
      <c r="J46" s="20"/>
      <c r="K46" s="19"/>
      <c r="L46" s="20"/>
      <c r="M46" s="19"/>
      <c r="N46" s="19"/>
      <c r="O46" s="19"/>
      <c r="P46" s="19"/>
      <c r="Q46" s="19"/>
      <c r="R46" s="20"/>
      <c r="S46" s="19"/>
      <c r="T46" s="20"/>
      <c r="U46" s="19"/>
      <c r="V46" s="19"/>
      <c r="W46" s="20"/>
      <c r="X46" s="19"/>
      <c r="Y46" s="20"/>
      <c r="Z46" s="19"/>
      <c r="AA46" s="19"/>
      <c r="AB46" s="19"/>
      <c r="AC46" s="19"/>
      <c r="AD46" s="19"/>
      <c r="AE46" s="20"/>
      <c r="AF46" s="18"/>
      <c r="AG46" s="20"/>
      <c r="AH46" s="19"/>
      <c r="AI46" s="20"/>
      <c r="AJ46" s="20"/>
      <c r="AK46" s="20"/>
      <c r="AL46" s="20"/>
      <c r="AM46" s="19"/>
      <c r="AN46" s="20"/>
      <c r="AO46" s="20"/>
    </row>
    <row r="47" spans="1:55" s="11" customFormat="1" ht="20.25" customHeight="1" x14ac:dyDescent="0.4">
      <c r="A47" s="13" t="s">
        <v>127</v>
      </c>
      <c r="B47" s="13"/>
    </row>
    <row r="48" spans="1:55" s="11" customFormat="1" ht="20.25" customHeight="1" x14ac:dyDescent="0.4"/>
    <row r="49" spans="1:55" s="11" customFormat="1" ht="20.25" customHeight="1" x14ac:dyDescent="0.4">
      <c r="A49" s="13" t="s">
        <v>128</v>
      </c>
      <c r="B49" s="13"/>
      <c r="C49" s="13"/>
    </row>
    <row r="50" spans="1:55" s="11" customFormat="1" ht="20.25" customHeight="1" x14ac:dyDescent="0.4">
      <c r="A50" s="30" t="s">
        <v>90</v>
      </c>
      <c r="B50" s="13"/>
      <c r="C50" s="13"/>
    </row>
    <row r="51" spans="1:55" s="11" customFormat="1" ht="20.25" customHeight="1" x14ac:dyDescent="0.4"/>
    <row r="52" spans="1:55" s="11" customFormat="1" ht="20.25" customHeight="1" x14ac:dyDescent="0.4">
      <c r="A52" s="13" t="s">
        <v>129</v>
      </c>
      <c r="B52" s="13"/>
      <c r="C52" s="13"/>
    </row>
    <row r="53" spans="1:55" s="11" customFormat="1" ht="20.25" customHeight="1" x14ac:dyDescent="0.4">
      <c r="A53" s="13" t="s">
        <v>91</v>
      </c>
      <c r="B53" s="13"/>
      <c r="C53" s="13"/>
    </row>
    <row r="54" spans="1:55" s="11" customFormat="1" ht="20.25" customHeight="1" x14ac:dyDescent="0.4">
      <c r="A54" s="13"/>
      <c r="B54" s="13"/>
      <c r="C54" s="13"/>
    </row>
    <row r="55" spans="1:55" s="11" customFormat="1" ht="20.25" customHeight="1" x14ac:dyDescent="0.4">
      <c r="A55" s="13" t="s">
        <v>130</v>
      </c>
      <c r="B55" s="13"/>
      <c r="C55" s="13"/>
    </row>
    <row r="56" spans="1:55" s="11" customFormat="1" ht="20.25" customHeight="1" x14ac:dyDescent="0.4">
      <c r="A56" s="13"/>
      <c r="B56" s="13"/>
      <c r="C56" s="13"/>
    </row>
    <row r="57" spans="1:55" s="11" customFormat="1" ht="20.25" customHeight="1" x14ac:dyDescent="0.4">
      <c r="A57" s="11" t="s">
        <v>131</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1" t="s">
        <v>75</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row>
    <row r="59" spans="1:55" s="11" customFormat="1" ht="20.25" customHeight="1" x14ac:dyDescent="0.4">
      <c r="A59" s="11" t="s">
        <v>98</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row>
    <row r="60" spans="1:55" s="11" customFormat="1" ht="20.25" customHeight="1" x14ac:dyDescent="0.4">
      <c r="A60" s="13"/>
      <c r="B60" s="13"/>
      <c r="C60" s="13"/>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row>
    <row r="61" spans="1:55" s="11" customFormat="1" ht="20.25" customHeight="1" x14ac:dyDescent="0.4">
      <c r="A61" s="11" t="s">
        <v>132</v>
      </c>
      <c r="C61" s="25"/>
      <c r="D61" s="16"/>
      <c r="E61" s="16"/>
    </row>
    <row r="62" spans="1:55" s="11" customFormat="1" ht="20.25" customHeight="1" x14ac:dyDescent="0.4">
      <c r="A62" s="84" t="s">
        <v>94</v>
      </c>
      <c r="B62" s="25"/>
      <c r="C62" s="25"/>
      <c r="D62" s="13"/>
      <c r="E62" s="13"/>
    </row>
    <row r="63" spans="1:55" s="11" customFormat="1" ht="20.25" customHeight="1" x14ac:dyDescent="0.4">
      <c r="A63" s="83" t="s">
        <v>95</v>
      </c>
      <c r="B63" s="25"/>
      <c r="C63" s="25"/>
      <c r="D63" s="29"/>
      <c r="E63" s="29"/>
    </row>
    <row r="64" spans="1:55" s="11" customFormat="1" ht="20.25" customHeight="1" x14ac:dyDescent="0.4">
      <c r="A64" s="84" t="s">
        <v>96</v>
      </c>
      <c r="B64" s="25"/>
      <c r="C64" s="25"/>
      <c r="D64" s="29"/>
      <c r="E64" s="29"/>
    </row>
    <row r="65" spans="1:5" s="11" customFormat="1" ht="20.25" customHeight="1" x14ac:dyDescent="0.4">
      <c r="A65" s="83" t="s">
        <v>97</v>
      </c>
      <c r="B65" s="25"/>
      <c r="C65" s="25"/>
      <c r="D65" s="29"/>
      <c r="E65" s="29"/>
    </row>
    <row r="66" spans="1:5" s="11" customFormat="1" ht="20.25" customHeight="1" x14ac:dyDescent="0.4">
      <c r="A66" s="84" t="s">
        <v>133</v>
      </c>
      <c r="B66" s="25"/>
      <c r="C66" s="25"/>
      <c r="D66" s="29"/>
      <c r="E66" s="29"/>
    </row>
    <row r="67" spans="1:5" s="11" customFormat="1" ht="20.25" customHeight="1" x14ac:dyDescent="0.4">
      <c r="A67" s="84" t="s">
        <v>134</v>
      </c>
      <c r="B67" s="25"/>
      <c r="C67" s="25"/>
      <c r="D67" s="29"/>
      <c r="E67" s="29"/>
    </row>
    <row r="68" spans="1:5" s="11" customFormat="1" ht="20.25" customHeight="1" x14ac:dyDescent="0.4">
      <c r="A68" s="84" t="s">
        <v>135</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3">
    <mergeCell ref="E4:J5"/>
    <mergeCell ref="A9:C9"/>
    <mergeCell ref="A10:C10"/>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5"/>
  <sheetViews>
    <sheetView workbookViewId="0">
      <selection activeCell="C4" sqref="C4"/>
    </sheetView>
  </sheetViews>
  <sheetFormatPr defaultRowHeight="25.5" x14ac:dyDescent="0.4"/>
  <cols>
    <col min="1" max="1" width="2" style="111" customWidth="1"/>
    <col min="2" max="2" width="8.625" style="111" customWidth="1"/>
    <col min="3" max="11" width="40.625" style="111" customWidth="1"/>
    <col min="12" max="16384" width="9" style="111"/>
  </cols>
  <sheetData>
    <row r="1" spans="2:10" x14ac:dyDescent="0.4">
      <c r="B1" s="111" t="s">
        <v>72</v>
      </c>
    </row>
    <row r="3" spans="2:10" x14ac:dyDescent="0.4">
      <c r="B3" s="112" t="s">
        <v>73</v>
      </c>
      <c r="C3" s="112" t="s">
        <v>74</v>
      </c>
    </row>
    <row r="4" spans="2:10" x14ac:dyDescent="0.4">
      <c r="B4" s="112">
        <v>1</v>
      </c>
      <c r="C4" s="140" t="s">
        <v>146</v>
      </c>
    </row>
    <row r="5" spans="2:10" x14ac:dyDescent="0.4">
      <c r="B5" s="112">
        <v>2</v>
      </c>
      <c r="C5" s="140"/>
    </row>
    <row r="6" spans="2:10" x14ac:dyDescent="0.4">
      <c r="B6" s="112">
        <v>3</v>
      </c>
      <c r="C6" s="140"/>
    </row>
    <row r="7" spans="2:10" x14ac:dyDescent="0.4">
      <c r="B7" s="112">
        <v>4</v>
      </c>
      <c r="C7" s="140"/>
    </row>
    <row r="8" spans="2:10" x14ac:dyDescent="0.4">
      <c r="B8" s="112">
        <v>5</v>
      </c>
      <c r="C8" s="140"/>
    </row>
    <row r="9" spans="2:10" x14ac:dyDescent="0.4">
      <c r="B9" s="112">
        <v>6</v>
      </c>
      <c r="C9" s="140"/>
    </row>
    <row r="10" spans="2:10" x14ac:dyDescent="0.4">
      <c r="B10" s="112">
        <v>7</v>
      </c>
      <c r="C10" s="140"/>
    </row>
    <row r="11" spans="2:10" x14ac:dyDescent="0.4">
      <c r="B11" s="112">
        <v>8</v>
      </c>
      <c r="C11" s="140"/>
    </row>
    <row r="13" spans="2:10" x14ac:dyDescent="0.4">
      <c r="B13" s="111" t="s">
        <v>71</v>
      </c>
    </row>
    <row r="14" spans="2:10" ht="26.25" thickBot="1" x14ac:dyDescent="0.45"/>
    <row r="15" spans="2:10" ht="26.25" thickBot="1" x14ac:dyDescent="0.45">
      <c r="B15" s="141" t="s">
        <v>58</v>
      </c>
      <c r="C15" s="114" t="s">
        <v>2</v>
      </c>
      <c r="D15" s="115" t="s">
        <v>103</v>
      </c>
      <c r="E15" s="116" t="s">
        <v>31</v>
      </c>
      <c r="F15" s="116" t="s">
        <v>31</v>
      </c>
      <c r="G15" s="116" t="s">
        <v>31</v>
      </c>
      <c r="H15" s="116" t="s">
        <v>87</v>
      </c>
      <c r="I15" s="116" t="s">
        <v>87</v>
      </c>
      <c r="J15" s="117" t="s">
        <v>87</v>
      </c>
    </row>
    <row r="16" spans="2:10" x14ac:dyDescent="0.4">
      <c r="B16" s="275" t="s">
        <v>59</v>
      </c>
      <c r="C16" s="122" t="s">
        <v>99</v>
      </c>
      <c r="D16" s="122" t="s">
        <v>99</v>
      </c>
      <c r="E16" s="122"/>
      <c r="F16" s="122"/>
      <c r="G16" s="122"/>
      <c r="H16" s="118"/>
      <c r="I16" s="118"/>
      <c r="J16" s="119"/>
    </row>
    <row r="17" spans="2:10" x14ac:dyDescent="0.4">
      <c r="B17" s="275"/>
      <c r="C17" s="122" t="s">
        <v>145</v>
      </c>
      <c r="D17" s="122" t="s">
        <v>145</v>
      </c>
      <c r="E17" s="122"/>
      <c r="F17" s="122"/>
      <c r="G17" s="122"/>
      <c r="H17" s="152"/>
      <c r="I17" s="152"/>
      <c r="J17" s="153"/>
    </row>
    <row r="18" spans="2:10" x14ac:dyDescent="0.4">
      <c r="B18" s="275"/>
      <c r="C18" s="122" t="s">
        <v>102</v>
      </c>
      <c r="D18" s="122" t="s">
        <v>102</v>
      </c>
      <c r="E18" s="122"/>
      <c r="F18" s="122"/>
      <c r="G18" s="122"/>
      <c r="H18" s="113"/>
      <c r="I18" s="113"/>
      <c r="J18" s="121"/>
    </row>
    <row r="19" spans="2:10" x14ac:dyDescent="0.4">
      <c r="B19" s="275"/>
      <c r="C19" s="122" t="s">
        <v>105</v>
      </c>
      <c r="D19" s="122" t="s">
        <v>105</v>
      </c>
      <c r="E19" s="122"/>
      <c r="F19" s="122"/>
      <c r="G19" s="122"/>
      <c r="H19" s="113"/>
      <c r="I19" s="113"/>
      <c r="J19" s="121"/>
    </row>
    <row r="20" spans="2:10" x14ac:dyDescent="0.4">
      <c r="B20" s="275"/>
      <c r="C20" s="122" t="s">
        <v>106</v>
      </c>
      <c r="D20" s="122" t="s">
        <v>106</v>
      </c>
      <c r="E20" s="122"/>
      <c r="F20" s="122"/>
      <c r="G20" s="122"/>
      <c r="H20" s="113"/>
      <c r="I20" s="113"/>
      <c r="J20" s="121"/>
    </row>
    <row r="21" spans="2:10" x14ac:dyDescent="0.4">
      <c r="B21" s="275"/>
      <c r="C21" s="122" t="s">
        <v>107</v>
      </c>
      <c r="D21" s="122" t="s">
        <v>107</v>
      </c>
      <c r="E21" s="122"/>
      <c r="F21" s="122"/>
      <c r="G21" s="122"/>
      <c r="H21" s="113"/>
      <c r="I21" s="113"/>
      <c r="J21" s="121"/>
    </row>
    <row r="22" spans="2:10" x14ac:dyDescent="0.4">
      <c r="B22" s="275"/>
      <c r="C22" s="120" t="s">
        <v>31</v>
      </c>
      <c r="D22" s="122" t="s">
        <v>31</v>
      </c>
      <c r="E22" s="122"/>
      <c r="F22" s="122"/>
      <c r="G22" s="122"/>
      <c r="H22" s="113"/>
      <c r="I22" s="113"/>
      <c r="J22" s="121"/>
    </row>
    <row r="23" spans="2:10" x14ac:dyDescent="0.4">
      <c r="B23" s="275"/>
      <c r="C23" s="120" t="s">
        <v>31</v>
      </c>
      <c r="D23" s="122" t="s">
        <v>31</v>
      </c>
      <c r="E23" s="122"/>
      <c r="F23" s="122"/>
      <c r="G23" s="122"/>
      <c r="H23" s="113"/>
      <c r="I23" s="113"/>
      <c r="J23" s="121"/>
    </row>
    <row r="24" spans="2:10" x14ac:dyDescent="0.4">
      <c r="B24" s="275"/>
      <c r="C24" s="120" t="s">
        <v>31</v>
      </c>
      <c r="D24" s="122" t="s">
        <v>31</v>
      </c>
      <c r="E24" s="122"/>
      <c r="F24" s="122"/>
      <c r="G24" s="122"/>
      <c r="H24" s="113"/>
      <c r="I24" s="113"/>
      <c r="J24" s="121"/>
    </row>
    <row r="25" spans="2:10" x14ac:dyDescent="0.4">
      <c r="B25" s="275"/>
      <c r="C25" s="120" t="s">
        <v>31</v>
      </c>
      <c r="D25" s="123" t="s">
        <v>31</v>
      </c>
      <c r="E25" s="123"/>
      <c r="F25" s="123"/>
      <c r="G25" s="123"/>
      <c r="H25" s="113"/>
      <c r="I25" s="113"/>
      <c r="J25" s="121"/>
    </row>
    <row r="26" spans="2:10" x14ac:dyDescent="0.4">
      <c r="B26" s="275"/>
      <c r="C26" s="120" t="s">
        <v>31</v>
      </c>
      <c r="D26" s="123" t="s">
        <v>31</v>
      </c>
      <c r="E26" s="123"/>
      <c r="F26" s="123"/>
      <c r="G26" s="123"/>
      <c r="H26" s="113"/>
      <c r="I26" s="113"/>
      <c r="J26" s="121"/>
    </row>
    <row r="27" spans="2:10" x14ac:dyDescent="0.4">
      <c r="B27" s="275"/>
      <c r="C27" s="120" t="s">
        <v>31</v>
      </c>
      <c r="D27" s="123" t="s">
        <v>31</v>
      </c>
      <c r="E27" s="123"/>
      <c r="F27" s="123"/>
      <c r="G27" s="123"/>
      <c r="H27" s="113"/>
      <c r="I27" s="113"/>
      <c r="J27" s="121"/>
    </row>
    <row r="28" spans="2:10" ht="26.25" thickBot="1" x14ac:dyDescent="0.45">
      <c r="B28" s="276"/>
      <c r="C28" s="124" t="s">
        <v>31</v>
      </c>
      <c r="D28" s="125" t="s">
        <v>31</v>
      </c>
      <c r="E28" s="125"/>
      <c r="F28" s="125"/>
      <c r="G28" s="125"/>
      <c r="H28" s="125"/>
      <c r="I28" s="125"/>
      <c r="J28" s="126"/>
    </row>
    <row r="31" spans="2:10" x14ac:dyDescent="0.4">
      <c r="C31" s="111" t="s">
        <v>83</v>
      </c>
    </row>
    <row r="32" spans="2:10" x14ac:dyDescent="0.4">
      <c r="C32" s="111" t="s">
        <v>32</v>
      </c>
    </row>
    <row r="33" spans="3:3" x14ac:dyDescent="0.4">
      <c r="C33" s="111" t="s">
        <v>100</v>
      </c>
    </row>
    <row r="34" spans="3:3" x14ac:dyDescent="0.4">
      <c r="C34" s="111" t="s">
        <v>86</v>
      </c>
    </row>
    <row r="35" spans="3:3" x14ac:dyDescent="0.4">
      <c r="C35" s="111" t="s">
        <v>108</v>
      </c>
    </row>
    <row r="36" spans="3:3" x14ac:dyDescent="0.4">
      <c r="C36" s="111" t="s">
        <v>109</v>
      </c>
    </row>
    <row r="37" spans="3:3" x14ac:dyDescent="0.4">
      <c r="C37" s="111" t="s">
        <v>33</v>
      </c>
    </row>
    <row r="38" spans="3:3" x14ac:dyDescent="0.4">
      <c r="C38" s="111" t="s">
        <v>34</v>
      </c>
    </row>
    <row r="40" spans="3:3" x14ac:dyDescent="0.4">
      <c r="C40" s="111" t="s">
        <v>101</v>
      </c>
    </row>
    <row r="41" spans="3:3" x14ac:dyDescent="0.4">
      <c r="C41" s="111" t="s">
        <v>60</v>
      </c>
    </row>
    <row r="42" spans="3:3" x14ac:dyDescent="0.4">
      <c r="C42" s="111" t="s">
        <v>61</v>
      </c>
    </row>
    <row r="43" spans="3:3" x14ac:dyDescent="0.4">
      <c r="C43" s="111" t="s">
        <v>62</v>
      </c>
    </row>
    <row r="44" spans="3:3" x14ac:dyDescent="0.4">
      <c r="C44" s="111" t="s">
        <v>63</v>
      </c>
    </row>
    <row r="45" spans="3:3" x14ac:dyDescent="0.4">
      <c r="C45" s="111" t="s">
        <v>64</v>
      </c>
    </row>
  </sheetData>
  <mergeCells count="1">
    <mergeCell ref="B16:B28"/>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【記載例】介護予防支援</vt:lpstr>
      <vt:lpstr>介護予防支援（１枚版）</vt:lpstr>
      <vt:lpstr>記入方法</vt:lpstr>
      <vt:lpstr>プルダウン・リスト</vt:lpstr>
      <vt:lpstr>【記載例】介護予防支援!Print_Area</vt:lpstr>
      <vt:lpstr>'介護予防支援（１枚版）'!Print_Area</vt:lpstr>
      <vt:lpstr>記入方法!Print_Area</vt:lpstr>
      <vt:lpstr>【記載例】介護予防支援!Print_Titles</vt:lpstr>
      <vt:lpstr>'介護予防支援（１枚版）'!Print_Titles</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江梨奈</dc:creator>
  <cp:lastModifiedBy>永田 江梨奈</cp:lastModifiedBy>
  <cp:lastPrinted>2023-03-17T08:12:38Z</cp:lastPrinted>
  <dcterms:created xsi:type="dcterms:W3CDTF">2022-07-12T05:23:13Z</dcterms:created>
  <dcterms:modified xsi:type="dcterms:W3CDTF">2023-03-17T08:12:45Z</dcterms:modified>
</cp:coreProperties>
</file>