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8.100.94\荒川02\管理部\経理課\管財用地係\03財産管理\固定資産台帳\R06.3.31現在台帳\04_決裁\"/>
    </mc:Choice>
  </mc:AlternateContent>
  <bookViews>
    <workbookView xWindow="0" yWindow="0" windowWidth="28800" windowHeight="12360"/>
  </bookViews>
  <sheets>
    <sheet name="固定資産台帳（重要物品）" sheetId="2" r:id="rId1"/>
  </sheets>
  <definedNames>
    <definedName name="_xlnm._FilterDatabase" localSheetId="0" hidden="1">'固定資産台帳（重要物品）'!$A$3:$H$157</definedName>
    <definedName name="_xlnm.Print_Titles" localSheetId="0">'固定資産台帳（重要物品）'!$1:$3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1" i="2" l="1"/>
  <c r="C161" i="2"/>
  <c r="F137" i="2"/>
  <c r="E137" i="2"/>
  <c r="G126" i="2"/>
  <c r="E126" i="2"/>
  <c r="G122" i="2"/>
  <c r="F122" i="2"/>
  <c r="E122" i="2"/>
  <c r="G120" i="2"/>
  <c r="F120" i="2"/>
  <c r="E120" i="2"/>
  <c r="G117" i="2"/>
  <c r="F117" i="2"/>
  <c r="E117" i="2"/>
  <c r="F110" i="2"/>
  <c r="E110" i="2"/>
  <c r="F98" i="2"/>
  <c r="E98" i="2"/>
  <c r="G83" i="2"/>
  <c r="F83" i="2"/>
  <c r="E83" i="2"/>
  <c r="F73" i="2"/>
  <c r="E73" i="2"/>
  <c r="F46" i="2"/>
  <c r="F161" i="2" s="1"/>
  <c r="E46" i="2"/>
  <c r="E161" i="2" s="1"/>
</calcChain>
</file>

<file path=xl/sharedStrings.xml><?xml version="1.0" encoding="utf-8"?>
<sst xmlns="http://schemas.openxmlformats.org/spreadsheetml/2006/main" count="492" uniqueCount="194">
  <si>
    <t>固定資産台帳（重要物品）</t>
    <rPh sb="7" eb="9">
      <t>ジュウヨウ</t>
    </rPh>
    <rPh sb="9" eb="11">
      <t>ブッピン</t>
    </rPh>
    <phoneticPr fontId="4"/>
  </si>
  <si>
    <t>分類名</t>
    <rPh sb="0" eb="2">
      <t>ブンルイ</t>
    </rPh>
    <rPh sb="2" eb="3">
      <t>メイ</t>
    </rPh>
    <phoneticPr fontId="4"/>
  </si>
  <si>
    <t>品名</t>
  </si>
  <si>
    <t>数量</t>
    <rPh sb="0" eb="2">
      <t>スウリョウ</t>
    </rPh>
    <phoneticPr fontId="4"/>
  </si>
  <si>
    <t>単位</t>
    <rPh sb="0" eb="2">
      <t>タンイ</t>
    </rPh>
    <phoneticPr fontId="4"/>
  </si>
  <si>
    <t>取得価格
（円）</t>
    <rPh sb="0" eb="2">
      <t>シュトク</t>
    </rPh>
    <rPh sb="2" eb="4">
      <t>カカク</t>
    </rPh>
    <rPh sb="6" eb="7">
      <t>エン</t>
    </rPh>
    <phoneticPr fontId="4"/>
  </si>
  <si>
    <t>減価償却累計額
（円）</t>
    <rPh sb="9" eb="10">
      <t>エン</t>
    </rPh>
    <phoneticPr fontId="4"/>
  </si>
  <si>
    <t>現在価格
（円）</t>
    <rPh sb="6" eb="7">
      <t>エン</t>
    </rPh>
    <phoneticPr fontId="4"/>
  </si>
  <si>
    <t>耐用年数</t>
  </si>
  <si>
    <t>什器類</t>
    <rPh sb="0" eb="2">
      <t>ジュウキ</t>
    </rPh>
    <rPh sb="2" eb="3">
      <t>ルイ</t>
    </rPh>
    <phoneticPr fontId="4"/>
  </si>
  <si>
    <t>閲覧用机</t>
  </si>
  <si>
    <t>脚</t>
    <rPh sb="0" eb="1">
      <t>キャク</t>
    </rPh>
    <phoneticPr fontId="4"/>
  </si>
  <si>
    <t>変型卓子</t>
  </si>
  <si>
    <t>脚</t>
    <rPh sb="0" eb="1">
      <t>キャク</t>
    </rPh>
    <phoneticPr fontId="8"/>
  </si>
  <si>
    <t>ベンチ</t>
  </si>
  <si>
    <t>移動式保管庫</t>
  </si>
  <si>
    <t>台</t>
    <rPh sb="0" eb="1">
      <t>ダイ</t>
    </rPh>
    <phoneticPr fontId="8"/>
  </si>
  <si>
    <t>貴重品保管庫</t>
  </si>
  <si>
    <t>展示用ケース</t>
  </si>
  <si>
    <t>ロータリーファイル</t>
  </si>
  <si>
    <t>カウンター</t>
  </si>
  <si>
    <t>作業台</t>
  </si>
  <si>
    <t>所作台</t>
  </si>
  <si>
    <t>ひな段</t>
  </si>
  <si>
    <t>式</t>
    <rPh sb="0" eb="1">
      <t>シキ</t>
    </rPh>
    <phoneticPr fontId="8"/>
  </si>
  <si>
    <t>スロープ板</t>
  </si>
  <si>
    <t>設置台</t>
  </si>
  <si>
    <t>雑誌架</t>
  </si>
  <si>
    <t>書架</t>
  </si>
  <si>
    <t>ブース</t>
  </si>
  <si>
    <t>食器戸棚</t>
  </si>
  <si>
    <t>楽器戸棚</t>
  </si>
  <si>
    <t>書類戸棚</t>
  </si>
  <si>
    <t>工作工具戸棚</t>
  </si>
  <si>
    <t>図工用戸棚</t>
  </si>
  <si>
    <t>整理戸棚</t>
  </si>
  <si>
    <t>事務用機器類</t>
    <rPh sb="0" eb="3">
      <t>ジムヨウ</t>
    </rPh>
    <rPh sb="3" eb="6">
      <t>キキルイ</t>
    </rPh>
    <phoneticPr fontId="8"/>
  </si>
  <si>
    <t>謄写輪転機</t>
  </si>
  <si>
    <t>計数機</t>
  </si>
  <si>
    <t>集計機</t>
  </si>
  <si>
    <t>コンピューター</t>
  </si>
  <si>
    <t>プリンター</t>
  </si>
  <si>
    <t>パーソナルコンピューター</t>
  </si>
  <si>
    <t>不用紙切断機</t>
  </si>
  <si>
    <t>画像情報処理装置</t>
  </si>
  <si>
    <t>蓄電池</t>
  </si>
  <si>
    <t>個</t>
    <rPh sb="0" eb="1">
      <t>コ</t>
    </rPh>
    <phoneticPr fontId="8"/>
  </si>
  <si>
    <t>図書・標本・書画類</t>
  </si>
  <si>
    <t>図書</t>
  </si>
  <si>
    <t>冊</t>
    <rPh sb="0" eb="1">
      <t>サツ</t>
    </rPh>
    <phoneticPr fontId="8"/>
  </si>
  <si>
    <t>-</t>
    <phoneticPr fontId="8"/>
  </si>
  <si>
    <t>展示品</t>
  </si>
  <si>
    <t>置物</t>
  </si>
  <si>
    <t>掛物</t>
  </si>
  <si>
    <t>幅</t>
    <rPh sb="0" eb="1">
      <t>ハバ</t>
    </rPh>
    <phoneticPr fontId="8"/>
  </si>
  <si>
    <t>書画</t>
  </si>
  <si>
    <t>刀剣</t>
  </si>
  <si>
    <t>振</t>
    <rPh sb="0" eb="1">
      <t>フ</t>
    </rPh>
    <phoneticPr fontId="8"/>
  </si>
  <si>
    <t>衣裳</t>
  </si>
  <si>
    <t>着</t>
    <rPh sb="0" eb="1">
      <t>チャク</t>
    </rPh>
    <phoneticPr fontId="8"/>
  </si>
  <si>
    <t>彫塑</t>
  </si>
  <si>
    <t>絵画</t>
  </si>
  <si>
    <t>枚</t>
    <rPh sb="0" eb="1">
      <t>マイ</t>
    </rPh>
    <phoneticPr fontId="8"/>
  </si>
  <si>
    <t>医療機器類</t>
  </si>
  <si>
    <t>心電計</t>
  </si>
  <si>
    <t>オージオメーター</t>
  </si>
  <si>
    <t>視力検査器</t>
  </si>
  <si>
    <t>トレーニングセット</t>
  </si>
  <si>
    <t>組</t>
    <rPh sb="0" eb="1">
      <t>クミ</t>
    </rPh>
    <phoneticPr fontId="8"/>
  </si>
  <si>
    <t>検診台</t>
  </si>
  <si>
    <t>Ｘ線装置</t>
  </si>
  <si>
    <t>歯科用ユニット</t>
  </si>
  <si>
    <t>高圧電界保健装置</t>
  </si>
  <si>
    <t>乾熱滅菌器</t>
  </si>
  <si>
    <t>人体ファントーム</t>
  </si>
  <si>
    <t>シャワー椅子</t>
  </si>
  <si>
    <t>運動浴用昇降装置</t>
  </si>
  <si>
    <t>脚</t>
    <rPh sb="0" eb="1">
      <t>アシ</t>
    </rPh>
    <phoneticPr fontId="8"/>
  </si>
  <si>
    <t>入浴介助器</t>
  </si>
  <si>
    <t>雲梯</t>
  </si>
  <si>
    <t>教育保育器具類</t>
  </si>
  <si>
    <t>平均台</t>
  </si>
  <si>
    <t>バドミントン支柱</t>
  </si>
  <si>
    <t>バスケット台</t>
  </si>
  <si>
    <t>ビームライフル競技セット</t>
  </si>
  <si>
    <t>クライミングウォール</t>
  </si>
  <si>
    <t>支柱</t>
  </si>
  <si>
    <t>プール</t>
  </si>
  <si>
    <t>本</t>
    <rPh sb="0" eb="1">
      <t>ホン</t>
    </rPh>
    <phoneticPr fontId="8"/>
  </si>
  <si>
    <t>プレイハウス</t>
  </si>
  <si>
    <t>エアライフル機器</t>
  </si>
  <si>
    <t>スポーツ用床材</t>
  </si>
  <si>
    <t>組立式プール</t>
  </si>
  <si>
    <t>ピアノ</t>
  </si>
  <si>
    <t>マリンバ</t>
  </si>
  <si>
    <t>試験測定機器類</t>
  </si>
  <si>
    <t>分光光度計</t>
  </si>
  <si>
    <t>クロマトグラフ</t>
  </si>
  <si>
    <t>超音波洗浄装置</t>
  </si>
  <si>
    <t>ドラフトチャンパー</t>
  </si>
  <si>
    <t>自動封入装置</t>
  </si>
  <si>
    <t>（自動）染色装置</t>
  </si>
  <si>
    <t>排気ガス採取装置</t>
  </si>
  <si>
    <t>騒音収録装置</t>
  </si>
  <si>
    <t>焼窯</t>
  </si>
  <si>
    <t>丸のこ盤</t>
  </si>
  <si>
    <t>発電機</t>
  </si>
  <si>
    <t>変圧器</t>
  </si>
  <si>
    <t>制御盤</t>
  </si>
  <si>
    <t>無線受信機</t>
  </si>
  <si>
    <t>インターカム</t>
  </si>
  <si>
    <t>中間中継装置</t>
  </si>
  <si>
    <t>音響設備</t>
  </si>
  <si>
    <t>音響装置</t>
  </si>
  <si>
    <t>増幅器</t>
  </si>
  <si>
    <t>テレビ共聴設備</t>
  </si>
  <si>
    <t>調整卓子</t>
  </si>
  <si>
    <t>マイクロホン</t>
  </si>
  <si>
    <t>プログラムコントローラー</t>
  </si>
  <si>
    <t>ミキサー</t>
  </si>
  <si>
    <t>プロセッサー</t>
  </si>
  <si>
    <t>ファイヤーウォール</t>
  </si>
  <si>
    <t>ネットワーク周辺機器</t>
  </si>
  <si>
    <t>スポットライト</t>
  </si>
  <si>
    <t>調光器</t>
  </si>
  <si>
    <t>映画フィルム</t>
  </si>
  <si>
    <t>映写機</t>
  </si>
  <si>
    <t>顕微鏡</t>
  </si>
  <si>
    <t>ビデオプロジェクター</t>
  </si>
  <si>
    <t>映写設備</t>
  </si>
  <si>
    <t>プロジェクター</t>
  </si>
  <si>
    <t>放送機</t>
  </si>
  <si>
    <t>テレビカメラ</t>
  </si>
  <si>
    <t>維持管理用機器類</t>
  </si>
  <si>
    <t>エアコンディショナー</t>
  </si>
  <si>
    <t>ガス冷暖房機</t>
  </si>
  <si>
    <t>ボイラー</t>
  </si>
  <si>
    <t>ルームクーラー</t>
  </si>
  <si>
    <t>レンジ</t>
  </si>
  <si>
    <t>焼もの機</t>
  </si>
  <si>
    <t>食品ショーケース</t>
  </si>
  <si>
    <t>食器消毒保管庫</t>
  </si>
  <si>
    <t>食器洗浄機（器）</t>
  </si>
  <si>
    <t>食器洗浄器（機）</t>
  </si>
  <si>
    <t>保温器（機）</t>
  </si>
  <si>
    <t>冷蔵庫</t>
  </si>
  <si>
    <t>冷凍庫</t>
  </si>
  <si>
    <t>ソフトクリームメーカー</t>
  </si>
  <si>
    <t>洗浄機</t>
  </si>
  <si>
    <t>空き缶プレス機</t>
  </si>
  <si>
    <t>消火ポンプ</t>
  </si>
  <si>
    <t>自動給水分配装置</t>
  </si>
  <si>
    <t>案内板</t>
  </si>
  <si>
    <t>告知板</t>
  </si>
  <si>
    <t>電光標示機</t>
  </si>
  <si>
    <t>天幕</t>
  </si>
  <si>
    <t>張</t>
    <rPh sb="0" eb="1">
      <t>ハ</t>
    </rPh>
    <phoneticPr fontId="8"/>
  </si>
  <si>
    <t>どん帳</t>
  </si>
  <si>
    <t>中割幕</t>
  </si>
  <si>
    <t>バック幕</t>
  </si>
  <si>
    <t>電気洗たく兼脱水機</t>
  </si>
  <si>
    <t>浴そう</t>
  </si>
  <si>
    <t>組立式物置</t>
  </si>
  <si>
    <t>棟</t>
    <rPh sb="0" eb="1">
      <t>トウ</t>
    </rPh>
    <phoneticPr fontId="8"/>
  </si>
  <si>
    <t>自動発売機</t>
  </si>
  <si>
    <t>集塵機</t>
  </si>
  <si>
    <t>清浄機</t>
  </si>
  <si>
    <t>ドライビングシミュレーター装置</t>
  </si>
  <si>
    <t>回転釜</t>
  </si>
  <si>
    <t>牛乳保冷庫</t>
  </si>
  <si>
    <t>湯沸器</t>
  </si>
  <si>
    <t>車輌船舶類</t>
  </si>
  <si>
    <t>普通貨物自動車</t>
  </si>
  <si>
    <t>小型貨物自動車</t>
  </si>
  <si>
    <t>小型乗用自動車</t>
  </si>
  <si>
    <t>特種用途自動車</t>
  </si>
  <si>
    <t>小型特殊自動車</t>
  </si>
  <si>
    <t>軽四輪貨物自動車</t>
  </si>
  <si>
    <t>軽四輪乗用自動車</t>
  </si>
  <si>
    <t>ピアノ運搬台車</t>
  </si>
  <si>
    <t>総計</t>
  </si>
  <si>
    <t>令和6年3月31日現在</t>
    <rPh sb="0" eb="2">
      <t>レイワ</t>
    </rPh>
    <rPh sb="3" eb="4">
      <t>ネン</t>
    </rPh>
    <rPh sb="4" eb="5">
      <t>ヘイネン</t>
    </rPh>
    <rPh sb="5" eb="6">
      <t>ガツ</t>
    </rPh>
    <rPh sb="8" eb="9">
      <t>ニチ</t>
    </rPh>
    <rPh sb="9" eb="11">
      <t>ゲンザイ</t>
    </rPh>
    <phoneticPr fontId="4"/>
  </si>
  <si>
    <t>たんす</t>
  </si>
  <si>
    <t>棹</t>
  </si>
  <si>
    <t>自転車運動訓練器</t>
  </si>
  <si>
    <t>トランポリン</t>
    <phoneticPr fontId="8"/>
  </si>
  <si>
    <t>マット遊具（セット）</t>
  </si>
  <si>
    <t>音楽器具類</t>
  </si>
  <si>
    <t>工事工作機器類</t>
  </si>
  <si>
    <t>電気光学機器類</t>
  </si>
  <si>
    <t>低温貯蔵庫</t>
  </si>
  <si>
    <t>維持管理用機器類</t>
    <phoneticPr fontId="8"/>
  </si>
  <si>
    <t>椅子式階段昇降機</t>
  </si>
  <si>
    <t>流し台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</si>
</sst>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△ &quot;#,##0"/>
  </numFmts>
  <fonts count="9" x14ac:knownFonts="1">
    <font>
      <sz val="12"/>
      <color theme="1"/>
      <name val="HGｺﾞｼｯｸM"/>
      <family val="2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2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2"/>
      <color theme="1"/>
      <name val="HGｺﾞｼｯｸM"/>
      <family val="2"/>
      <charset val="128"/>
    </font>
    <font>
      <sz val="6"/>
      <name val="HGｺﾞｼｯｸM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4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22">
    <xf numFmtId="0" fontId="0" fillId="0" borderId="0" xfId="0">
      <alignment vertical="center"/>
    </xf>
    <xf numFmtId="0" fontId="6" fillId="0" borderId="1" xfId="0" applyNumberFormat="1" applyFont="1" applyBorder="1" applyAlignment="1">
      <alignment horizontal="center" vertical="center"/>
    </xf>
    <xf numFmtId="0" fontId="6" fillId="0" borderId="2" xfId="0" applyNumberFormat="1" applyFont="1" applyBorder="1" applyAlignment="1">
      <alignment horizontal="center" vertical="center"/>
    </xf>
    <xf numFmtId="0" fontId="5" fillId="0" borderId="0" xfId="3" applyFont="1">
      <alignment vertical="center"/>
    </xf>
    <xf numFmtId="0" fontId="3" fillId="0" borderId="0" xfId="3" applyFont="1" applyAlignment="1">
      <alignment horizontal="center" vertical="center"/>
    </xf>
    <xf numFmtId="176" fontId="3" fillId="0" borderId="0" xfId="3" applyNumberFormat="1" applyFont="1" applyAlignment="1">
      <alignment horizontal="center" vertical="center"/>
    </xf>
    <xf numFmtId="0" fontId="5" fillId="0" borderId="0" xfId="3" applyFont="1" applyAlignment="1">
      <alignment horizontal="right" vertical="center"/>
    </xf>
    <xf numFmtId="0" fontId="6" fillId="2" borderId="1" xfId="3" applyFont="1" applyFill="1" applyBorder="1" applyAlignment="1">
      <alignment horizontal="center" vertical="center"/>
    </xf>
    <xf numFmtId="176" fontId="6" fillId="2" borderId="1" xfId="3" applyNumberFormat="1" applyFont="1" applyFill="1" applyBorder="1" applyAlignment="1">
      <alignment horizontal="center" vertical="center" wrapText="1"/>
    </xf>
    <xf numFmtId="0" fontId="6" fillId="0" borderId="1" xfId="0" applyFont="1" applyFill="1" applyBorder="1">
      <alignment vertical="center"/>
    </xf>
    <xf numFmtId="0" fontId="5" fillId="0" borderId="1" xfId="3" applyFont="1" applyFill="1" applyBorder="1">
      <alignment vertical="center"/>
    </xf>
    <xf numFmtId="176" fontId="5" fillId="0" borderId="1" xfId="3" applyNumberFormat="1" applyFont="1" applyBorder="1">
      <alignment vertical="center"/>
    </xf>
    <xf numFmtId="0" fontId="5" fillId="0" borderId="1" xfId="3" applyFont="1" applyBorder="1" applyAlignment="1">
      <alignment horizontal="center" vertical="center"/>
    </xf>
    <xf numFmtId="0" fontId="6" fillId="0" borderId="1" xfId="3" applyFont="1" applyBorder="1">
      <alignment vertical="center"/>
    </xf>
    <xf numFmtId="0" fontId="5" fillId="0" borderId="1" xfId="3" applyFont="1" applyBorder="1">
      <alignment vertical="center"/>
    </xf>
    <xf numFmtId="0" fontId="6" fillId="0" borderId="1" xfId="0" applyNumberFormat="1" applyFont="1" applyFill="1" applyBorder="1" applyAlignment="1">
      <alignment horizontal="center" vertical="center"/>
    </xf>
    <xf numFmtId="38" fontId="5" fillId="0" borderId="1" xfId="1" applyFont="1" applyFill="1" applyBorder="1">
      <alignment vertical="center"/>
    </xf>
    <xf numFmtId="0" fontId="5" fillId="0" borderId="2" xfId="3" applyFont="1" applyBorder="1" applyAlignment="1">
      <alignment horizontal="center" vertical="center"/>
    </xf>
    <xf numFmtId="0" fontId="5" fillId="0" borderId="0" xfId="3" applyFont="1" applyAlignment="1">
      <alignment horizontal="center" vertical="center"/>
    </xf>
    <xf numFmtId="176" fontId="5" fillId="0" borderId="0" xfId="3" applyNumberFormat="1" applyFont="1">
      <alignment vertical="center"/>
    </xf>
    <xf numFmtId="0" fontId="3" fillId="0" borderId="0" xfId="3" applyFont="1" applyAlignment="1">
      <alignment horizontal="center" vertical="center"/>
    </xf>
    <xf numFmtId="0" fontId="6" fillId="0" borderId="1" xfId="0" applyFont="1" applyBorder="1" applyAlignment="1">
      <alignment vertical="center"/>
    </xf>
  </cellXfs>
  <cellStyles count="4">
    <cellStyle name="桁区切り" xfId="1" builtinId="6"/>
    <cellStyle name="標準" xfId="0" builtinId="0"/>
    <cellStyle name="標準 2" xfId="2"/>
    <cellStyle name="標準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68"/>
  <sheetViews>
    <sheetView tabSelected="1" view="pageBreakPreview" zoomScaleNormal="100" zoomScaleSheetLayoutView="100" workbookViewId="0">
      <selection activeCell="A9" sqref="A9"/>
    </sheetView>
  </sheetViews>
  <sheetFormatPr defaultRowHeight="27" customHeight="1" x14ac:dyDescent="0.15"/>
  <cols>
    <col min="1" max="2" width="27" style="3" customWidth="1"/>
    <col min="3" max="3" width="11.25" style="3" customWidth="1"/>
    <col min="4" max="4" width="9" style="18" customWidth="1"/>
    <col min="5" max="7" width="18.75" style="19" customWidth="1"/>
    <col min="8" max="8" width="9" style="18"/>
    <col min="9" max="10" width="9" style="3"/>
    <col min="11" max="11" width="12.875" style="3" bestFit="1" customWidth="1"/>
    <col min="12" max="16384" width="9" style="3"/>
  </cols>
  <sheetData>
    <row r="1" spans="1:8" ht="30.75" customHeight="1" x14ac:dyDescent="0.15">
      <c r="A1" s="20" t="s">
        <v>0</v>
      </c>
      <c r="B1" s="20"/>
      <c r="C1" s="20"/>
      <c r="D1" s="20"/>
      <c r="E1" s="20"/>
      <c r="F1" s="20"/>
      <c r="G1" s="20"/>
      <c r="H1" s="20"/>
    </row>
    <row r="2" spans="1:8" ht="20.25" customHeight="1" x14ac:dyDescent="0.15">
      <c r="A2" s="4"/>
      <c r="B2" s="4"/>
      <c r="C2" s="4"/>
      <c r="D2" s="4"/>
      <c r="E2" s="5"/>
      <c r="F2" s="5"/>
      <c r="G2" s="5"/>
      <c r="H2" s="6" t="s">
        <v>181</v>
      </c>
    </row>
    <row r="3" spans="1:8" ht="27" customHeight="1" x14ac:dyDescent="0.15">
      <c r="A3" s="7" t="s">
        <v>1</v>
      </c>
      <c r="B3" s="7" t="s">
        <v>2</v>
      </c>
      <c r="C3" s="7" t="s">
        <v>3</v>
      </c>
      <c r="D3" s="7" t="s">
        <v>4</v>
      </c>
      <c r="E3" s="8" t="s">
        <v>5</v>
      </c>
      <c r="F3" s="8" t="s">
        <v>6</v>
      </c>
      <c r="G3" s="8" t="s">
        <v>7</v>
      </c>
      <c r="H3" s="7" t="s">
        <v>8</v>
      </c>
    </row>
    <row r="4" spans="1:8" ht="27" customHeight="1" x14ac:dyDescent="0.15">
      <c r="A4" s="9" t="s">
        <v>9</v>
      </c>
      <c r="B4" s="9" t="s">
        <v>10</v>
      </c>
      <c r="C4" s="10">
        <v>4</v>
      </c>
      <c r="D4" s="1" t="s">
        <v>11</v>
      </c>
      <c r="E4" s="11">
        <v>5642580</v>
      </c>
      <c r="F4" s="11">
        <v>3703828</v>
      </c>
      <c r="G4" s="11">
        <v>1938752</v>
      </c>
      <c r="H4" s="12">
        <v>8</v>
      </c>
    </row>
    <row r="5" spans="1:8" ht="27" customHeight="1" x14ac:dyDescent="0.15">
      <c r="A5" s="9" t="s">
        <v>9</v>
      </c>
      <c r="B5" s="9" t="s">
        <v>12</v>
      </c>
      <c r="C5" s="10">
        <v>3</v>
      </c>
      <c r="D5" s="1" t="s">
        <v>13</v>
      </c>
      <c r="E5" s="11">
        <v>7494200</v>
      </c>
      <c r="F5" s="11">
        <v>7494197</v>
      </c>
      <c r="G5" s="11">
        <v>3</v>
      </c>
      <c r="H5" s="12">
        <v>8</v>
      </c>
    </row>
    <row r="6" spans="1:8" ht="27" customHeight="1" x14ac:dyDescent="0.15">
      <c r="A6" s="9" t="s">
        <v>9</v>
      </c>
      <c r="B6" s="9" t="s">
        <v>14</v>
      </c>
      <c r="C6" s="10">
        <v>2</v>
      </c>
      <c r="D6" s="1" t="s">
        <v>11</v>
      </c>
      <c r="E6" s="11">
        <v>3352536</v>
      </c>
      <c r="F6" s="11">
        <v>2095330</v>
      </c>
      <c r="G6" s="11">
        <v>1257206</v>
      </c>
      <c r="H6" s="12">
        <v>8</v>
      </c>
    </row>
    <row r="7" spans="1:8" ht="27" customHeight="1" x14ac:dyDescent="0.15">
      <c r="A7" s="9" t="s">
        <v>9</v>
      </c>
      <c r="B7" s="9" t="s">
        <v>15</v>
      </c>
      <c r="C7" s="10">
        <v>3</v>
      </c>
      <c r="D7" s="1" t="s">
        <v>16</v>
      </c>
      <c r="E7" s="11">
        <v>6754150</v>
      </c>
      <c r="F7" s="11">
        <v>5782899</v>
      </c>
      <c r="G7" s="11">
        <v>971251</v>
      </c>
      <c r="H7" s="12">
        <v>15</v>
      </c>
    </row>
    <row r="8" spans="1:8" ht="27" customHeight="1" x14ac:dyDescent="0.15">
      <c r="A8" s="9" t="s">
        <v>9</v>
      </c>
      <c r="B8" s="9" t="s">
        <v>17</v>
      </c>
      <c r="C8" s="10">
        <v>1</v>
      </c>
      <c r="D8" s="1" t="s">
        <v>16</v>
      </c>
      <c r="E8" s="11">
        <v>1452000</v>
      </c>
      <c r="F8" s="11">
        <v>291852</v>
      </c>
      <c r="G8" s="11">
        <v>1160148</v>
      </c>
      <c r="H8" s="12">
        <v>15</v>
      </c>
    </row>
    <row r="9" spans="1:8" ht="27" customHeight="1" x14ac:dyDescent="0.15">
      <c r="A9" s="9" t="s">
        <v>9</v>
      </c>
      <c r="B9" s="9" t="s">
        <v>182</v>
      </c>
      <c r="C9" s="10">
        <v>1</v>
      </c>
      <c r="D9" s="1" t="s">
        <v>183</v>
      </c>
      <c r="E9" s="11">
        <v>1458000</v>
      </c>
      <c r="F9" s="11">
        <v>0</v>
      </c>
      <c r="G9" s="11">
        <v>1458000</v>
      </c>
      <c r="H9" s="12">
        <v>8</v>
      </c>
    </row>
    <row r="10" spans="1:8" ht="27" customHeight="1" x14ac:dyDescent="0.15">
      <c r="A10" s="9" t="s">
        <v>9</v>
      </c>
      <c r="B10" s="9" t="s">
        <v>18</v>
      </c>
      <c r="C10" s="10">
        <v>23</v>
      </c>
      <c r="D10" s="1" t="s">
        <v>16</v>
      </c>
      <c r="E10" s="11">
        <v>37395000</v>
      </c>
      <c r="F10" s="11">
        <v>33074999</v>
      </c>
      <c r="G10" s="11">
        <v>4320001</v>
      </c>
      <c r="H10" s="12">
        <v>8</v>
      </c>
    </row>
    <row r="11" spans="1:8" ht="27" customHeight="1" x14ac:dyDescent="0.15">
      <c r="A11" s="9" t="s">
        <v>9</v>
      </c>
      <c r="B11" s="9" t="s">
        <v>19</v>
      </c>
      <c r="C11" s="10">
        <v>1</v>
      </c>
      <c r="D11" s="1" t="s">
        <v>16</v>
      </c>
      <c r="E11" s="11">
        <v>4841000</v>
      </c>
      <c r="F11" s="11">
        <v>4840999</v>
      </c>
      <c r="G11" s="11">
        <v>1</v>
      </c>
      <c r="H11" s="12">
        <v>15</v>
      </c>
    </row>
    <row r="12" spans="1:8" ht="27" customHeight="1" x14ac:dyDescent="0.15">
      <c r="A12" s="9" t="s">
        <v>9</v>
      </c>
      <c r="B12" s="9" t="s">
        <v>20</v>
      </c>
      <c r="C12" s="10">
        <v>8</v>
      </c>
      <c r="D12" s="1" t="s">
        <v>16</v>
      </c>
      <c r="E12" s="11">
        <v>12196669</v>
      </c>
      <c r="F12" s="11">
        <v>11139342</v>
      </c>
      <c r="G12" s="11">
        <v>1057327</v>
      </c>
      <c r="H12" s="12">
        <v>8</v>
      </c>
    </row>
    <row r="13" spans="1:8" ht="27" customHeight="1" x14ac:dyDescent="0.15">
      <c r="A13" s="9" t="s">
        <v>9</v>
      </c>
      <c r="B13" s="9" t="s">
        <v>21</v>
      </c>
      <c r="C13" s="10">
        <v>6</v>
      </c>
      <c r="D13" s="1" t="s">
        <v>16</v>
      </c>
      <c r="E13" s="11">
        <v>9505710</v>
      </c>
      <c r="F13" s="11">
        <v>6964451</v>
      </c>
      <c r="G13" s="11">
        <v>2541259</v>
      </c>
      <c r="H13" s="12">
        <v>15</v>
      </c>
    </row>
    <row r="14" spans="1:8" ht="27" customHeight="1" x14ac:dyDescent="0.15">
      <c r="A14" s="9" t="s">
        <v>9</v>
      </c>
      <c r="B14" s="9" t="s">
        <v>22</v>
      </c>
      <c r="C14" s="10">
        <v>3</v>
      </c>
      <c r="D14" s="1" t="s">
        <v>16</v>
      </c>
      <c r="E14" s="11">
        <v>10245150</v>
      </c>
      <c r="F14" s="11">
        <v>10245147</v>
      </c>
      <c r="G14" s="11">
        <v>3</v>
      </c>
      <c r="H14" s="12">
        <v>2</v>
      </c>
    </row>
    <row r="15" spans="1:8" ht="27" customHeight="1" x14ac:dyDescent="0.15">
      <c r="A15" s="9" t="s">
        <v>9</v>
      </c>
      <c r="B15" s="9" t="s">
        <v>23</v>
      </c>
      <c r="C15" s="10">
        <v>1</v>
      </c>
      <c r="D15" s="1" t="s">
        <v>24</v>
      </c>
      <c r="E15" s="11">
        <v>4410000</v>
      </c>
      <c r="F15" s="11">
        <v>4409999</v>
      </c>
      <c r="G15" s="11">
        <v>1</v>
      </c>
      <c r="H15" s="12">
        <v>2</v>
      </c>
    </row>
    <row r="16" spans="1:8" ht="27" customHeight="1" x14ac:dyDescent="0.15">
      <c r="A16" s="9" t="s">
        <v>9</v>
      </c>
      <c r="B16" s="9" t="s">
        <v>25</v>
      </c>
      <c r="C16" s="10">
        <v>1</v>
      </c>
      <c r="D16" s="1" t="s">
        <v>16</v>
      </c>
      <c r="E16" s="11">
        <v>1895200</v>
      </c>
      <c r="F16" s="11">
        <v>1895199</v>
      </c>
      <c r="G16" s="11">
        <v>1</v>
      </c>
      <c r="H16" s="12">
        <v>8</v>
      </c>
    </row>
    <row r="17" spans="1:8" ht="27" customHeight="1" x14ac:dyDescent="0.15">
      <c r="A17" s="9" t="s">
        <v>9</v>
      </c>
      <c r="B17" s="9" t="s">
        <v>26</v>
      </c>
      <c r="C17" s="10">
        <v>1</v>
      </c>
      <c r="D17" s="1" t="s">
        <v>16</v>
      </c>
      <c r="E17" s="11">
        <v>1528909</v>
      </c>
      <c r="F17" s="11">
        <v>573339</v>
      </c>
      <c r="G17" s="11">
        <v>955570</v>
      </c>
      <c r="H17" s="12">
        <v>8</v>
      </c>
    </row>
    <row r="18" spans="1:8" ht="27" customHeight="1" x14ac:dyDescent="0.15">
      <c r="A18" s="9" t="s">
        <v>9</v>
      </c>
      <c r="B18" s="9" t="s">
        <v>27</v>
      </c>
      <c r="C18" s="10">
        <v>4</v>
      </c>
      <c r="D18" s="1" t="s">
        <v>16</v>
      </c>
      <c r="E18" s="11">
        <v>6058080</v>
      </c>
      <c r="F18" s="11">
        <v>6058076</v>
      </c>
      <c r="G18" s="11">
        <v>4</v>
      </c>
      <c r="H18" s="12">
        <v>8</v>
      </c>
    </row>
    <row r="19" spans="1:8" ht="27" customHeight="1" x14ac:dyDescent="0.15">
      <c r="A19" s="9" t="s">
        <v>9</v>
      </c>
      <c r="B19" s="9" t="s">
        <v>28</v>
      </c>
      <c r="C19" s="10">
        <v>74</v>
      </c>
      <c r="D19" s="1" t="s">
        <v>16</v>
      </c>
      <c r="E19" s="11">
        <v>151662543</v>
      </c>
      <c r="F19" s="11">
        <v>148260727</v>
      </c>
      <c r="G19" s="11">
        <v>3401816</v>
      </c>
      <c r="H19" s="12">
        <v>8</v>
      </c>
    </row>
    <row r="20" spans="1:8" ht="27" customHeight="1" x14ac:dyDescent="0.15">
      <c r="A20" s="9" t="s">
        <v>9</v>
      </c>
      <c r="B20" s="9" t="s">
        <v>29</v>
      </c>
      <c r="C20" s="10">
        <v>5</v>
      </c>
      <c r="D20" s="1" t="s">
        <v>16</v>
      </c>
      <c r="E20" s="11">
        <v>10668362</v>
      </c>
      <c r="F20" s="11">
        <v>7313358</v>
      </c>
      <c r="G20" s="11">
        <v>3355004</v>
      </c>
      <c r="H20" s="12">
        <v>8</v>
      </c>
    </row>
    <row r="21" spans="1:8" ht="27" customHeight="1" x14ac:dyDescent="0.15">
      <c r="A21" s="9" t="s">
        <v>9</v>
      </c>
      <c r="B21" s="9" t="s">
        <v>30</v>
      </c>
      <c r="C21" s="10">
        <v>2</v>
      </c>
      <c r="D21" s="1" t="s">
        <v>16</v>
      </c>
      <c r="E21" s="11">
        <v>2584100</v>
      </c>
      <c r="F21" s="11">
        <v>2584098</v>
      </c>
      <c r="G21" s="11">
        <v>2</v>
      </c>
      <c r="H21" s="12">
        <v>8</v>
      </c>
    </row>
    <row r="22" spans="1:8" ht="27" customHeight="1" x14ac:dyDescent="0.15">
      <c r="A22" s="9" t="s">
        <v>9</v>
      </c>
      <c r="B22" s="9" t="s">
        <v>31</v>
      </c>
      <c r="C22" s="10">
        <v>2</v>
      </c>
      <c r="D22" s="1" t="s">
        <v>16</v>
      </c>
      <c r="E22" s="11">
        <v>2492600</v>
      </c>
      <c r="F22" s="11">
        <v>2492598</v>
      </c>
      <c r="G22" s="11">
        <v>2</v>
      </c>
      <c r="H22" s="12">
        <v>8</v>
      </c>
    </row>
    <row r="23" spans="1:8" ht="27" customHeight="1" x14ac:dyDescent="0.15">
      <c r="A23" s="9" t="s">
        <v>9</v>
      </c>
      <c r="B23" s="9" t="s">
        <v>32</v>
      </c>
      <c r="C23" s="10">
        <v>2</v>
      </c>
      <c r="D23" s="1" t="s">
        <v>16</v>
      </c>
      <c r="E23" s="11">
        <v>2132100</v>
      </c>
      <c r="F23" s="11">
        <v>2132098</v>
      </c>
      <c r="G23" s="11">
        <v>2</v>
      </c>
      <c r="H23" s="12">
        <v>8</v>
      </c>
    </row>
    <row r="24" spans="1:8" ht="27" customHeight="1" x14ac:dyDescent="0.15">
      <c r="A24" s="9" t="s">
        <v>9</v>
      </c>
      <c r="B24" s="9" t="s">
        <v>33</v>
      </c>
      <c r="C24" s="10">
        <v>2</v>
      </c>
      <c r="D24" s="1" t="s">
        <v>16</v>
      </c>
      <c r="E24" s="11">
        <v>3254800</v>
      </c>
      <c r="F24" s="11">
        <v>3254798</v>
      </c>
      <c r="G24" s="11">
        <v>2</v>
      </c>
      <c r="H24" s="12">
        <v>8</v>
      </c>
    </row>
    <row r="25" spans="1:8" ht="27" customHeight="1" x14ac:dyDescent="0.15">
      <c r="A25" s="9" t="s">
        <v>9</v>
      </c>
      <c r="B25" s="9" t="s">
        <v>34</v>
      </c>
      <c r="C25" s="10">
        <v>1</v>
      </c>
      <c r="D25" s="1" t="s">
        <v>16</v>
      </c>
      <c r="E25" s="11">
        <v>1436850</v>
      </c>
      <c r="F25" s="11">
        <v>1436849</v>
      </c>
      <c r="G25" s="11">
        <v>1</v>
      </c>
      <c r="H25" s="12">
        <v>8</v>
      </c>
    </row>
    <row r="26" spans="1:8" ht="27" customHeight="1" x14ac:dyDescent="0.15">
      <c r="A26" s="9" t="s">
        <v>9</v>
      </c>
      <c r="B26" s="9" t="s">
        <v>35</v>
      </c>
      <c r="C26" s="10">
        <v>14</v>
      </c>
      <c r="D26" s="1" t="s">
        <v>16</v>
      </c>
      <c r="E26" s="11">
        <v>20461960</v>
      </c>
      <c r="F26" s="11">
        <v>20461946</v>
      </c>
      <c r="G26" s="11">
        <v>14</v>
      </c>
      <c r="H26" s="12">
        <v>8</v>
      </c>
    </row>
    <row r="27" spans="1:8" ht="27" customHeight="1" x14ac:dyDescent="0.15">
      <c r="A27" s="9" t="s">
        <v>36</v>
      </c>
      <c r="B27" s="9" t="s">
        <v>37</v>
      </c>
      <c r="C27" s="10">
        <v>1</v>
      </c>
      <c r="D27" s="1" t="s">
        <v>16</v>
      </c>
      <c r="E27" s="11">
        <v>1344750</v>
      </c>
      <c r="F27" s="11">
        <v>806850</v>
      </c>
      <c r="G27" s="11">
        <v>537900</v>
      </c>
      <c r="H27" s="12">
        <v>5</v>
      </c>
    </row>
    <row r="28" spans="1:8" ht="27" customHeight="1" x14ac:dyDescent="0.15">
      <c r="A28" s="9" t="s">
        <v>36</v>
      </c>
      <c r="B28" s="9" t="s">
        <v>38</v>
      </c>
      <c r="C28" s="10">
        <v>2</v>
      </c>
      <c r="D28" s="1" t="s">
        <v>16</v>
      </c>
      <c r="E28" s="11">
        <v>6771600</v>
      </c>
      <c r="F28" s="11">
        <v>5417280</v>
      </c>
      <c r="G28" s="11">
        <v>1354320</v>
      </c>
      <c r="H28" s="12">
        <v>5</v>
      </c>
    </row>
    <row r="29" spans="1:8" ht="27" customHeight="1" x14ac:dyDescent="0.15">
      <c r="A29" s="9" t="s">
        <v>36</v>
      </c>
      <c r="B29" s="9" t="s">
        <v>39</v>
      </c>
      <c r="C29" s="10">
        <v>7</v>
      </c>
      <c r="D29" s="1" t="s">
        <v>16</v>
      </c>
      <c r="E29" s="11">
        <v>30412140</v>
      </c>
      <c r="F29" s="11">
        <v>29599674</v>
      </c>
      <c r="G29" s="11">
        <v>812466</v>
      </c>
      <c r="H29" s="12">
        <v>5</v>
      </c>
    </row>
    <row r="30" spans="1:8" ht="27" customHeight="1" x14ac:dyDescent="0.15">
      <c r="A30" s="9" t="s">
        <v>36</v>
      </c>
      <c r="B30" s="9" t="s">
        <v>40</v>
      </c>
      <c r="C30" s="10">
        <v>13</v>
      </c>
      <c r="D30" s="1" t="s">
        <v>16</v>
      </c>
      <c r="E30" s="11">
        <v>24911451</v>
      </c>
      <c r="F30" s="11">
        <v>14302964</v>
      </c>
      <c r="G30" s="11">
        <v>10608487</v>
      </c>
      <c r="H30" s="12">
        <v>5</v>
      </c>
    </row>
    <row r="31" spans="1:8" ht="27" customHeight="1" x14ac:dyDescent="0.15">
      <c r="A31" s="9" t="s">
        <v>36</v>
      </c>
      <c r="B31" s="9" t="s">
        <v>41</v>
      </c>
      <c r="C31" s="10">
        <v>1</v>
      </c>
      <c r="D31" s="1" t="s">
        <v>16</v>
      </c>
      <c r="E31" s="11">
        <v>1792800</v>
      </c>
      <c r="F31" s="11">
        <v>1792799</v>
      </c>
      <c r="G31" s="11">
        <v>1</v>
      </c>
      <c r="H31" s="12">
        <v>5</v>
      </c>
    </row>
    <row r="32" spans="1:8" ht="27" customHeight="1" x14ac:dyDescent="0.15">
      <c r="A32" s="9" t="s">
        <v>36</v>
      </c>
      <c r="B32" s="9" t="s">
        <v>42</v>
      </c>
      <c r="C32" s="10">
        <v>1</v>
      </c>
      <c r="D32" s="1" t="s">
        <v>16</v>
      </c>
      <c r="E32" s="11">
        <v>3624500</v>
      </c>
      <c r="F32" s="11">
        <v>906125</v>
      </c>
      <c r="G32" s="11">
        <v>2718375</v>
      </c>
      <c r="H32" s="12">
        <v>4</v>
      </c>
    </row>
    <row r="33" spans="1:8" ht="27" customHeight="1" x14ac:dyDescent="0.15">
      <c r="A33" s="9" t="s">
        <v>36</v>
      </c>
      <c r="B33" s="9" t="s">
        <v>43</v>
      </c>
      <c r="C33" s="10">
        <v>1</v>
      </c>
      <c r="D33" s="1" t="s">
        <v>16</v>
      </c>
      <c r="E33" s="11">
        <v>2975400</v>
      </c>
      <c r="F33" s="11">
        <v>2975399</v>
      </c>
      <c r="G33" s="11">
        <v>1</v>
      </c>
      <c r="H33" s="12">
        <v>5</v>
      </c>
    </row>
    <row r="34" spans="1:8" ht="27" customHeight="1" x14ac:dyDescent="0.15">
      <c r="A34" s="9" t="s">
        <v>36</v>
      </c>
      <c r="B34" s="9" t="s">
        <v>44</v>
      </c>
      <c r="C34" s="10">
        <v>2</v>
      </c>
      <c r="D34" s="1" t="s">
        <v>24</v>
      </c>
      <c r="E34" s="11">
        <v>6409700</v>
      </c>
      <c r="F34" s="11">
        <v>1639880</v>
      </c>
      <c r="G34" s="11">
        <v>4769820</v>
      </c>
      <c r="H34" s="12">
        <v>5</v>
      </c>
    </row>
    <row r="35" spans="1:8" ht="27" customHeight="1" x14ac:dyDescent="0.15">
      <c r="A35" s="9" t="s">
        <v>36</v>
      </c>
      <c r="B35" s="9" t="s">
        <v>45</v>
      </c>
      <c r="C35" s="10">
        <v>1</v>
      </c>
      <c r="D35" s="1" t="s">
        <v>46</v>
      </c>
      <c r="E35" s="11">
        <v>1056000</v>
      </c>
      <c r="F35" s="11">
        <v>0</v>
      </c>
      <c r="G35" s="11">
        <v>1056000</v>
      </c>
      <c r="H35" s="12">
        <v>5</v>
      </c>
    </row>
    <row r="36" spans="1:8" ht="27" customHeight="1" x14ac:dyDescent="0.15">
      <c r="A36" s="9" t="s">
        <v>47</v>
      </c>
      <c r="B36" s="9" t="s">
        <v>48</v>
      </c>
      <c r="C36" s="10">
        <v>1</v>
      </c>
      <c r="D36" s="1" t="s">
        <v>49</v>
      </c>
      <c r="E36" s="11">
        <v>1019700</v>
      </c>
      <c r="F36" s="11">
        <v>0</v>
      </c>
      <c r="G36" s="11">
        <v>1019700</v>
      </c>
      <c r="H36" s="12" t="s">
        <v>50</v>
      </c>
    </row>
    <row r="37" spans="1:8" ht="27" customHeight="1" x14ac:dyDescent="0.15">
      <c r="A37" s="9" t="s">
        <v>47</v>
      </c>
      <c r="B37" s="9" t="s">
        <v>51</v>
      </c>
      <c r="C37" s="10">
        <v>8</v>
      </c>
      <c r="D37" s="1" t="s">
        <v>46</v>
      </c>
      <c r="E37" s="11">
        <v>15831460</v>
      </c>
      <c r="F37" s="11">
        <v>0</v>
      </c>
      <c r="G37" s="11">
        <v>15831460</v>
      </c>
      <c r="H37" s="12" t="s">
        <v>50</v>
      </c>
    </row>
    <row r="38" spans="1:8" ht="27" customHeight="1" x14ac:dyDescent="0.15">
      <c r="A38" s="9" t="s">
        <v>47</v>
      </c>
      <c r="B38" s="9" t="s">
        <v>52</v>
      </c>
      <c r="C38" s="10">
        <v>141</v>
      </c>
      <c r="D38" s="1" t="s">
        <v>46</v>
      </c>
      <c r="E38" s="11">
        <v>493774390</v>
      </c>
      <c r="F38" s="11">
        <v>0</v>
      </c>
      <c r="G38" s="11">
        <v>493774390</v>
      </c>
      <c r="H38" s="12" t="s">
        <v>50</v>
      </c>
    </row>
    <row r="39" spans="1:8" ht="27" customHeight="1" x14ac:dyDescent="0.15">
      <c r="A39" s="9" t="s">
        <v>47</v>
      </c>
      <c r="B39" s="9" t="s">
        <v>53</v>
      </c>
      <c r="C39" s="10">
        <v>1</v>
      </c>
      <c r="D39" s="1" t="s">
        <v>54</v>
      </c>
      <c r="E39" s="11">
        <v>1100000</v>
      </c>
      <c r="F39" s="11">
        <v>0</v>
      </c>
      <c r="G39" s="11">
        <v>1100000</v>
      </c>
      <c r="H39" s="12" t="s">
        <v>50</v>
      </c>
    </row>
    <row r="40" spans="1:8" ht="27" customHeight="1" x14ac:dyDescent="0.15">
      <c r="A40" s="9" t="s">
        <v>47</v>
      </c>
      <c r="B40" s="9" t="s">
        <v>55</v>
      </c>
      <c r="C40" s="10">
        <v>25</v>
      </c>
      <c r="D40" s="1" t="s">
        <v>54</v>
      </c>
      <c r="E40" s="11">
        <v>74343216</v>
      </c>
      <c r="F40" s="11">
        <v>0</v>
      </c>
      <c r="G40" s="11">
        <v>74343216</v>
      </c>
      <c r="H40" s="12" t="s">
        <v>50</v>
      </c>
    </row>
    <row r="41" spans="1:8" ht="27" customHeight="1" x14ac:dyDescent="0.15">
      <c r="A41" s="9" t="s">
        <v>47</v>
      </c>
      <c r="B41" s="9" t="s">
        <v>56</v>
      </c>
      <c r="C41" s="10">
        <v>1</v>
      </c>
      <c r="D41" s="1" t="s">
        <v>57</v>
      </c>
      <c r="E41" s="11">
        <v>3500000</v>
      </c>
      <c r="F41" s="11">
        <v>0</v>
      </c>
      <c r="G41" s="11">
        <v>3500000</v>
      </c>
      <c r="H41" s="12" t="s">
        <v>50</v>
      </c>
    </row>
    <row r="42" spans="1:8" ht="27" customHeight="1" x14ac:dyDescent="0.15">
      <c r="A42" s="9" t="s">
        <v>47</v>
      </c>
      <c r="B42" s="9" t="s">
        <v>58</v>
      </c>
      <c r="C42" s="10">
        <v>4</v>
      </c>
      <c r="D42" s="1" t="s">
        <v>59</v>
      </c>
      <c r="E42" s="11">
        <v>14000000</v>
      </c>
      <c r="F42" s="11">
        <v>0</v>
      </c>
      <c r="G42" s="11">
        <v>14000000</v>
      </c>
      <c r="H42" s="12" t="s">
        <v>50</v>
      </c>
    </row>
    <row r="43" spans="1:8" ht="27" customHeight="1" x14ac:dyDescent="0.15">
      <c r="A43" s="9" t="s">
        <v>47</v>
      </c>
      <c r="B43" s="9" t="s">
        <v>60</v>
      </c>
      <c r="C43" s="10">
        <v>3</v>
      </c>
      <c r="D43" s="1" t="s">
        <v>46</v>
      </c>
      <c r="E43" s="11">
        <v>12695845</v>
      </c>
      <c r="F43" s="11">
        <v>0</v>
      </c>
      <c r="G43" s="11">
        <v>12695845</v>
      </c>
      <c r="H43" s="12" t="s">
        <v>50</v>
      </c>
    </row>
    <row r="44" spans="1:8" ht="27" customHeight="1" x14ac:dyDescent="0.15">
      <c r="A44" s="9" t="s">
        <v>47</v>
      </c>
      <c r="B44" s="9" t="s">
        <v>61</v>
      </c>
      <c r="C44" s="10">
        <v>1</v>
      </c>
      <c r="D44" s="1" t="s">
        <v>62</v>
      </c>
      <c r="E44" s="11">
        <v>3500000</v>
      </c>
      <c r="F44" s="11">
        <v>0</v>
      </c>
      <c r="G44" s="11">
        <v>3500000</v>
      </c>
      <c r="H44" s="12" t="s">
        <v>50</v>
      </c>
    </row>
    <row r="45" spans="1:8" ht="27" customHeight="1" x14ac:dyDescent="0.15">
      <c r="A45" s="9" t="s">
        <v>63</v>
      </c>
      <c r="B45" s="9" t="s">
        <v>64</v>
      </c>
      <c r="C45" s="10">
        <v>1</v>
      </c>
      <c r="D45" s="1" t="s">
        <v>16</v>
      </c>
      <c r="E45" s="11">
        <v>1320000</v>
      </c>
      <c r="F45" s="11">
        <v>264000</v>
      </c>
      <c r="G45" s="11">
        <v>1056000</v>
      </c>
      <c r="H45" s="12">
        <v>5</v>
      </c>
    </row>
    <row r="46" spans="1:8" ht="27" customHeight="1" x14ac:dyDescent="0.15">
      <c r="A46" s="9" t="s">
        <v>63</v>
      </c>
      <c r="B46" s="9" t="s">
        <v>65</v>
      </c>
      <c r="C46" s="10">
        <v>2</v>
      </c>
      <c r="D46" s="1" t="s">
        <v>16</v>
      </c>
      <c r="E46" s="11">
        <f>1174740+1081111</f>
        <v>2255851</v>
      </c>
      <c r="F46" s="11">
        <f>1174739+1081110</f>
        <v>2255849</v>
      </c>
      <c r="G46" s="11">
        <v>2</v>
      </c>
      <c r="H46" s="12">
        <v>5</v>
      </c>
    </row>
    <row r="47" spans="1:8" ht="27" customHeight="1" x14ac:dyDescent="0.15">
      <c r="A47" s="9" t="s">
        <v>63</v>
      </c>
      <c r="B47" s="9" t="s">
        <v>66</v>
      </c>
      <c r="C47" s="10">
        <v>2</v>
      </c>
      <c r="D47" s="1" t="s">
        <v>16</v>
      </c>
      <c r="E47" s="11">
        <v>2508000</v>
      </c>
      <c r="F47" s="11">
        <v>1504800</v>
      </c>
      <c r="G47" s="11">
        <v>1003200</v>
      </c>
      <c r="H47" s="12">
        <v>5</v>
      </c>
    </row>
    <row r="48" spans="1:8" ht="27" customHeight="1" x14ac:dyDescent="0.15">
      <c r="A48" s="9" t="s">
        <v>63</v>
      </c>
      <c r="B48" s="9" t="s">
        <v>184</v>
      </c>
      <c r="C48" s="10">
        <v>1</v>
      </c>
      <c r="D48" s="1" t="s">
        <v>16</v>
      </c>
      <c r="E48" s="11">
        <v>1138500</v>
      </c>
      <c r="F48" s="11">
        <v>0</v>
      </c>
      <c r="G48" s="11">
        <v>1138500</v>
      </c>
      <c r="H48" s="12">
        <v>6</v>
      </c>
    </row>
    <row r="49" spans="1:8" ht="27" customHeight="1" x14ac:dyDescent="0.15">
      <c r="A49" s="9" t="s">
        <v>63</v>
      </c>
      <c r="B49" s="9" t="s">
        <v>67</v>
      </c>
      <c r="C49" s="10">
        <v>1</v>
      </c>
      <c r="D49" s="1" t="s">
        <v>68</v>
      </c>
      <c r="E49" s="11">
        <v>1333500</v>
      </c>
      <c r="F49" s="11">
        <v>1333499</v>
      </c>
      <c r="G49" s="11">
        <v>1</v>
      </c>
      <c r="H49" s="12">
        <v>5</v>
      </c>
    </row>
    <row r="50" spans="1:8" ht="27" customHeight="1" x14ac:dyDescent="0.15">
      <c r="A50" s="9" t="s">
        <v>63</v>
      </c>
      <c r="B50" s="9" t="s">
        <v>69</v>
      </c>
      <c r="C50" s="10">
        <v>4</v>
      </c>
      <c r="D50" s="1" t="s">
        <v>16</v>
      </c>
      <c r="E50" s="11">
        <v>6859125</v>
      </c>
      <c r="F50" s="11">
        <v>6859121</v>
      </c>
      <c r="G50" s="11">
        <v>4</v>
      </c>
      <c r="H50" s="12">
        <v>5</v>
      </c>
    </row>
    <row r="51" spans="1:8" ht="27" customHeight="1" x14ac:dyDescent="0.15">
      <c r="A51" s="9" t="s">
        <v>63</v>
      </c>
      <c r="B51" s="9" t="s">
        <v>70</v>
      </c>
      <c r="C51" s="10">
        <v>5</v>
      </c>
      <c r="D51" s="1" t="s">
        <v>16</v>
      </c>
      <c r="E51" s="11">
        <v>79413999</v>
      </c>
      <c r="F51" s="11">
        <v>79413994</v>
      </c>
      <c r="G51" s="11">
        <v>5</v>
      </c>
      <c r="H51" s="12">
        <v>6</v>
      </c>
    </row>
    <row r="52" spans="1:8" ht="27" customHeight="1" x14ac:dyDescent="0.15">
      <c r="A52" s="9" t="s">
        <v>63</v>
      </c>
      <c r="B52" s="9" t="s">
        <v>71</v>
      </c>
      <c r="C52" s="10">
        <v>2</v>
      </c>
      <c r="D52" s="1" t="s">
        <v>24</v>
      </c>
      <c r="E52" s="11">
        <v>4135530</v>
      </c>
      <c r="F52" s="11">
        <v>4135528</v>
      </c>
      <c r="G52" s="11">
        <v>2</v>
      </c>
      <c r="H52" s="12">
        <v>5</v>
      </c>
    </row>
    <row r="53" spans="1:8" ht="27" customHeight="1" x14ac:dyDescent="0.15">
      <c r="A53" s="9" t="s">
        <v>63</v>
      </c>
      <c r="B53" s="9" t="s">
        <v>72</v>
      </c>
      <c r="C53" s="10">
        <v>1</v>
      </c>
      <c r="D53" s="1" t="s">
        <v>16</v>
      </c>
      <c r="E53" s="11">
        <v>2543400</v>
      </c>
      <c r="F53" s="11">
        <v>2543399</v>
      </c>
      <c r="G53" s="11">
        <v>1</v>
      </c>
      <c r="H53" s="12">
        <v>5</v>
      </c>
    </row>
    <row r="54" spans="1:8" ht="27" customHeight="1" x14ac:dyDescent="0.15">
      <c r="A54" s="9" t="s">
        <v>63</v>
      </c>
      <c r="B54" s="9" t="s">
        <v>73</v>
      </c>
      <c r="C54" s="10">
        <v>2</v>
      </c>
      <c r="D54" s="1" t="s">
        <v>16</v>
      </c>
      <c r="E54" s="11">
        <v>4639680</v>
      </c>
      <c r="F54" s="11">
        <v>4639678</v>
      </c>
      <c r="G54" s="11">
        <v>2</v>
      </c>
      <c r="H54" s="12">
        <v>5</v>
      </c>
    </row>
    <row r="55" spans="1:8" ht="27" customHeight="1" x14ac:dyDescent="0.15">
      <c r="A55" s="9" t="s">
        <v>63</v>
      </c>
      <c r="B55" s="9" t="s">
        <v>74</v>
      </c>
      <c r="C55" s="10">
        <v>1</v>
      </c>
      <c r="D55" s="1" t="s">
        <v>16</v>
      </c>
      <c r="E55" s="11">
        <v>3172400</v>
      </c>
      <c r="F55" s="11">
        <v>3172399</v>
      </c>
      <c r="G55" s="11">
        <v>1</v>
      </c>
      <c r="H55" s="12">
        <v>5</v>
      </c>
    </row>
    <row r="56" spans="1:8" ht="27" customHeight="1" x14ac:dyDescent="0.15">
      <c r="A56" s="9" t="s">
        <v>63</v>
      </c>
      <c r="B56" s="9" t="s">
        <v>75</v>
      </c>
      <c r="C56" s="10">
        <v>5</v>
      </c>
      <c r="D56" s="1" t="s">
        <v>46</v>
      </c>
      <c r="E56" s="11">
        <v>5524000</v>
      </c>
      <c r="F56" s="11">
        <v>2541280</v>
      </c>
      <c r="G56" s="11">
        <v>2982720</v>
      </c>
      <c r="H56" s="12">
        <v>5</v>
      </c>
    </row>
    <row r="57" spans="1:8" ht="27" customHeight="1" x14ac:dyDescent="0.15">
      <c r="A57" s="9" t="s">
        <v>63</v>
      </c>
      <c r="B57" s="9" t="s">
        <v>76</v>
      </c>
      <c r="C57" s="10">
        <v>8</v>
      </c>
      <c r="D57" s="1" t="s">
        <v>77</v>
      </c>
      <c r="E57" s="11">
        <v>24287076</v>
      </c>
      <c r="F57" s="11">
        <v>18967071</v>
      </c>
      <c r="G57" s="11">
        <v>5320005</v>
      </c>
      <c r="H57" s="12">
        <v>5</v>
      </c>
    </row>
    <row r="58" spans="1:8" ht="27" customHeight="1" x14ac:dyDescent="0.15">
      <c r="A58" s="9" t="s">
        <v>63</v>
      </c>
      <c r="B58" s="9" t="s">
        <v>78</v>
      </c>
      <c r="C58" s="10">
        <v>7</v>
      </c>
      <c r="D58" s="1" t="s">
        <v>16</v>
      </c>
      <c r="E58" s="11">
        <v>16464694</v>
      </c>
      <c r="F58" s="11">
        <v>16464687</v>
      </c>
      <c r="G58" s="11">
        <v>7</v>
      </c>
      <c r="H58" s="12">
        <v>5</v>
      </c>
    </row>
    <row r="59" spans="1:8" ht="27" customHeight="1" x14ac:dyDescent="0.15">
      <c r="A59" s="9" t="s">
        <v>63</v>
      </c>
      <c r="B59" s="9" t="s">
        <v>79</v>
      </c>
      <c r="C59" s="10">
        <v>1</v>
      </c>
      <c r="D59" s="1" t="s">
        <v>16</v>
      </c>
      <c r="E59" s="11">
        <v>1480500</v>
      </c>
      <c r="F59" s="11">
        <v>1480499</v>
      </c>
      <c r="G59" s="11">
        <v>1</v>
      </c>
      <c r="H59" s="12">
        <v>3</v>
      </c>
    </row>
    <row r="60" spans="1:8" ht="27" customHeight="1" x14ac:dyDescent="0.15">
      <c r="A60" s="9" t="s">
        <v>80</v>
      </c>
      <c r="B60" s="9" t="s">
        <v>81</v>
      </c>
      <c r="C60" s="10">
        <v>1</v>
      </c>
      <c r="D60" s="1" t="s">
        <v>16</v>
      </c>
      <c r="E60" s="11">
        <v>1470000</v>
      </c>
      <c r="F60" s="11">
        <v>1469999</v>
      </c>
      <c r="G60" s="11">
        <v>1</v>
      </c>
      <c r="H60" s="12">
        <v>3</v>
      </c>
    </row>
    <row r="61" spans="1:8" ht="27" customHeight="1" x14ac:dyDescent="0.15">
      <c r="A61" s="9" t="s">
        <v>80</v>
      </c>
      <c r="B61" s="9" t="s">
        <v>82</v>
      </c>
      <c r="C61" s="10">
        <v>1</v>
      </c>
      <c r="D61" s="1" t="s">
        <v>16</v>
      </c>
      <c r="E61" s="11">
        <v>1277100</v>
      </c>
      <c r="F61" s="11">
        <v>1277099</v>
      </c>
      <c r="G61" s="11">
        <v>1</v>
      </c>
      <c r="H61" s="12">
        <v>3</v>
      </c>
    </row>
    <row r="62" spans="1:8" ht="27" customHeight="1" x14ac:dyDescent="0.15">
      <c r="A62" s="9" t="s">
        <v>80</v>
      </c>
      <c r="B62" s="9" t="s">
        <v>83</v>
      </c>
      <c r="C62" s="10">
        <v>3</v>
      </c>
      <c r="D62" s="1" t="s">
        <v>68</v>
      </c>
      <c r="E62" s="11">
        <v>11299644</v>
      </c>
      <c r="F62" s="11">
        <v>11299641</v>
      </c>
      <c r="G62" s="11">
        <v>3</v>
      </c>
      <c r="H62" s="12">
        <v>3</v>
      </c>
    </row>
    <row r="63" spans="1:8" ht="27" customHeight="1" x14ac:dyDescent="0.15">
      <c r="A63" s="9" t="s">
        <v>80</v>
      </c>
      <c r="B63" s="9" t="s">
        <v>84</v>
      </c>
      <c r="C63" s="10">
        <v>5</v>
      </c>
      <c r="D63" s="1" t="s">
        <v>16</v>
      </c>
      <c r="E63" s="11">
        <v>5914447</v>
      </c>
      <c r="F63" s="11">
        <v>5914442</v>
      </c>
      <c r="G63" s="11">
        <v>5</v>
      </c>
      <c r="H63" s="12">
        <v>3</v>
      </c>
    </row>
    <row r="64" spans="1:8" ht="27" customHeight="1" x14ac:dyDescent="0.15">
      <c r="A64" s="9" t="s">
        <v>80</v>
      </c>
      <c r="B64" s="9" t="s">
        <v>185</v>
      </c>
      <c r="C64" s="10">
        <v>1</v>
      </c>
      <c r="D64" s="1" t="s">
        <v>68</v>
      </c>
      <c r="E64" s="11">
        <v>1417500</v>
      </c>
      <c r="F64" s="11">
        <v>1417499</v>
      </c>
      <c r="G64" s="11">
        <v>1</v>
      </c>
      <c r="H64" s="12">
        <v>3</v>
      </c>
    </row>
    <row r="65" spans="1:8" ht="27" customHeight="1" x14ac:dyDescent="0.15">
      <c r="A65" s="9" t="s">
        <v>80</v>
      </c>
      <c r="B65" s="9" t="s">
        <v>85</v>
      </c>
      <c r="C65" s="10">
        <v>1</v>
      </c>
      <c r="D65" s="1" t="s">
        <v>16</v>
      </c>
      <c r="E65" s="11">
        <v>1669500</v>
      </c>
      <c r="F65" s="11">
        <v>1669499</v>
      </c>
      <c r="G65" s="11">
        <v>1</v>
      </c>
      <c r="H65" s="12">
        <v>3</v>
      </c>
    </row>
    <row r="66" spans="1:8" ht="27" customHeight="1" x14ac:dyDescent="0.15">
      <c r="A66" s="9" t="s">
        <v>80</v>
      </c>
      <c r="B66" s="9" t="s">
        <v>86</v>
      </c>
      <c r="C66" s="10">
        <v>1</v>
      </c>
      <c r="D66" s="1" t="s">
        <v>16</v>
      </c>
      <c r="E66" s="11">
        <v>4042500</v>
      </c>
      <c r="F66" s="11">
        <v>4042499</v>
      </c>
      <c r="G66" s="11">
        <v>1</v>
      </c>
      <c r="H66" s="12">
        <v>3</v>
      </c>
    </row>
    <row r="67" spans="1:8" ht="27" customHeight="1" x14ac:dyDescent="0.15">
      <c r="A67" s="9" t="s">
        <v>80</v>
      </c>
      <c r="B67" s="9" t="s">
        <v>87</v>
      </c>
      <c r="C67" s="10">
        <v>9</v>
      </c>
      <c r="D67" s="1" t="s">
        <v>88</v>
      </c>
      <c r="E67" s="11">
        <v>14277120</v>
      </c>
      <c r="F67" s="11">
        <v>12974712</v>
      </c>
      <c r="G67" s="11">
        <v>1302408</v>
      </c>
      <c r="H67" s="12">
        <v>5</v>
      </c>
    </row>
    <row r="68" spans="1:8" ht="27" customHeight="1" x14ac:dyDescent="0.15">
      <c r="A68" s="9" t="s">
        <v>80</v>
      </c>
      <c r="B68" s="9" t="s">
        <v>89</v>
      </c>
      <c r="C68" s="10">
        <v>1</v>
      </c>
      <c r="D68" s="1" t="s">
        <v>16</v>
      </c>
      <c r="E68" s="11">
        <v>1136074</v>
      </c>
      <c r="F68" s="11">
        <v>795249</v>
      </c>
      <c r="G68" s="11">
        <v>340825</v>
      </c>
      <c r="H68" s="12">
        <v>10</v>
      </c>
    </row>
    <row r="69" spans="1:8" ht="27" customHeight="1" x14ac:dyDescent="0.15">
      <c r="A69" s="9" t="s">
        <v>80</v>
      </c>
      <c r="B69" s="9" t="s">
        <v>186</v>
      </c>
      <c r="C69" s="10">
        <v>1</v>
      </c>
      <c r="D69" s="1" t="s">
        <v>68</v>
      </c>
      <c r="E69" s="11">
        <v>1969000</v>
      </c>
      <c r="F69" s="11">
        <v>0</v>
      </c>
      <c r="G69" s="11">
        <v>1969000</v>
      </c>
      <c r="H69" s="12">
        <v>10</v>
      </c>
    </row>
    <row r="70" spans="1:8" ht="27" customHeight="1" x14ac:dyDescent="0.15">
      <c r="A70" s="9" t="s">
        <v>80</v>
      </c>
      <c r="B70" s="9" t="s">
        <v>90</v>
      </c>
      <c r="C70" s="10">
        <v>5</v>
      </c>
      <c r="D70" s="1" t="s">
        <v>68</v>
      </c>
      <c r="E70" s="11">
        <v>9151450</v>
      </c>
      <c r="F70" s="11">
        <v>9151445</v>
      </c>
      <c r="G70" s="11">
        <v>5</v>
      </c>
      <c r="H70" s="12">
        <v>3</v>
      </c>
    </row>
    <row r="71" spans="1:8" ht="27" customHeight="1" x14ac:dyDescent="0.15">
      <c r="A71" s="9" t="s">
        <v>80</v>
      </c>
      <c r="B71" s="9" t="s">
        <v>91</v>
      </c>
      <c r="C71" s="10">
        <v>4</v>
      </c>
      <c r="D71" s="1" t="s">
        <v>24</v>
      </c>
      <c r="E71" s="11">
        <v>21997086</v>
      </c>
      <c r="F71" s="11">
        <v>21997082</v>
      </c>
      <c r="G71" s="11">
        <v>4</v>
      </c>
      <c r="H71" s="12">
        <v>3</v>
      </c>
    </row>
    <row r="72" spans="1:8" ht="27" customHeight="1" x14ac:dyDescent="0.15">
      <c r="A72" s="9" t="s">
        <v>80</v>
      </c>
      <c r="B72" s="13" t="s">
        <v>92</v>
      </c>
      <c r="C72" s="14">
        <v>2</v>
      </c>
      <c r="D72" s="1" t="s">
        <v>46</v>
      </c>
      <c r="E72" s="11">
        <v>37080000</v>
      </c>
      <c r="F72" s="11">
        <v>37079998</v>
      </c>
      <c r="G72" s="11">
        <v>2</v>
      </c>
      <c r="H72" s="12">
        <v>5</v>
      </c>
    </row>
    <row r="73" spans="1:8" ht="27" customHeight="1" x14ac:dyDescent="0.15">
      <c r="A73" s="9" t="s">
        <v>187</v>
      </c>
      <c r="B73" s="9" t="s">
        <v>93</v>
      </c>
      <c r="C73" s="10">
        <v>49</v>
      </c>
      <c r="D73" s="15" t="s">
        <v>16</v>
      </c>
      <c r="E73" s="11">
        <f>58887600+46229452</f>
        <v>105117052</v>
      </c>
      <c r="F73" s="11">
        <f>58887590+46229413</f>
        <v>105117003</v>
      </c>
      <c r="G73" s="11">
        <v>49</v>
      </c>
      <c r="H73" s="12">
        <v>5</v>
      </c>
    </row>
    <row r="74" spans="1:8" ht="27" customHeight="1" x14ac:dyDescent="0.15">
      <c r="A74" s="9" t="s">
        <v>187</v>
      </c>
      <c r="B74" s="9" t="s">
        <v>94</v>
      </c>
      <c r="C74" s="10">
        <v>1</v>
      </c>
      <c r="D74" s="1" t="s">
        <v>16</v>
      </c>
      <c r="E74" s="11">
        <v>1117550</v>
      </c>
      <c r="F74" s="11">
        <v>1117549</v>
      </c>
      <c r="G74" s="11">
        <v>1</v>
      </c>
      <c r="H74" s="12">
        <v>5</v>
      </c>
    </row>
    <row r="75" spans="1:8" ht="27" customHeight="1" x14ac:dyDescent="0.15">
      <c r="A75" s="9" t="s">
        <v>95</v>
      </c>
      <c r="B75" s="9" t="s">
        <v>96</v>
      </c>
      <c r="C75" s="10">
        <v>1</v>
      </c>
      <c r="D75" s="1" t="s">
        <v>16</v>
      </c>
      <c r="E75" s="11">
        <v>5974000</v>
      </c>
      <c r="F75" s="11">
        <v>5973999</v>
      </c>
      <c r="G75" s="11">
        <v>1</v>
      </c>
      <c r="H75" s="12">
        <v>5</v>
      </c>
    </row>
    <row r="76" spans="1:8" ht="27" customHeight="1" x14ac:dyDescent="0.15">
      <c r="A76" s="9" t="s">
        <v>95</v>
      </c>
      <c r="B76" s="9" t="s">
        <v>97</v>
      </c>
      <c r="C76" s="10">
        <v>1</v>
      </c>
      <c r="D76" s="1" t="s">
        <v>16</v>
      </c>
      <c r="E76" s="11">
        <v>7776500</v>
      </c>
      <c r="F76" s="11">
        <v>7776499</v>
      </c>
      <c r="G76" s="11">
        <v>1</v>
      </c>
      <c r="H76" s="12">
        <v>5</v>
      </c>
    </row>
    <row r="77" spans="1:8" ht="27" customHeight="1" x14ac:dyDescent="0.15">
      <c r="A77" s="9" t="s">
        <v>95</v>
      </c>
      <c r="B77" s="9" t="s">
        <v>98</v>
      </c>
      <c r="C77" s="10">
        <v>1</v>
      </c>
      <c r="D77" s="1" t="s">
        <v>16</v>
      </c>
      <c r="E77" s="11">
        <v>3638250</v>
      </c>
      <c r="F77" s="11">
        <v>3638249</v>
      </c>
      <c r="G77" s="11">
        <v>1</v>
      </c>
      <c r="H77" s="12">
        <v>5</v>
      </c>
    </row>
    <row r="78" spans="1:8" ht="27" customHeight="1" x14ac:dyDescent="0.15">
      <c r="A78" s="9" t="s">
        <v>95</v>
      </c>
      <c r="B78" s="9" t="s">
        <v>99</v>
      </c>
      <c r="C78" s="10">
        <v>4</v>
      </c>
      <c r="D78" s="1" t="s">
        <v>16</v>
      </c>
      <c r="E78" s="11">
        <v>5737100</v>
      </c>
      <c r="F78" s="11">
        <v>5737096</v>
      </c>
      <c r="G78" s="11">
        <v>4</v>
      </c>
      <c r="H78" s="12">
        <v>5</v>
      </c>
    </row>
    <row r="79" spans="1:8" ht="27" customHeight="1" x14ac:dyDescent="0.15">
      <c r="A79" s="9" t="s">
        <v>95</v>
      </c>
      <c r="B79" s="9" t="s">
        <v>100</v>
      </c>
      <c r="C79" s="10">
        <v>1</v>
      </c>
      <c r="D79" s="1" t="s">
        <v>16</v>
      </c>
      <c r="E79" s="11">
        <v>3371130</v>
      </c>
      <c r="F79" s="11">
        <v>3371129</v>
      </c>
      <c r="G79" s="11">
        <v>1</v>
      </c>
      <c r="H79" s="12">
        <v>5</v>
      </c>
    </row>
    <row r="80" spans="1:8" ht="27" customHeight="1" x14ac:dyDescent="0.15">
      <c r="A80" s="9" t="s">
        <v>95</v>
      </c>
      <c r="B80" s="9" t="s">
        <v>101</v>
      </c>
      <c r="C80" s="10">
        <v>1</v>
      </c>
      <c r="D80" s="1" t="s">
        <v>16</v>
      </c>
      <c r="E80" s="11">
        <v>3444042</v>
      </c>
      <c r="F80" s="11">
        <v>3444041</v>
      </c>
      <c r="G80" s="11">
        <v>1</v>
      </c>
      <c r="H80" s="12">
        <v>5</v>
      </c>
    </row>
    <row r="81" spans="1:8" ht="27" customHeight="1" x14ac:dyDescent="0.15">
      <c r="A81" s="9" t="s">
        <v>95</v>
      </c>
      <c r="B81" s="9" t="s">
        <v>102</v>
      </c>
      <c r="C81" s="10">
        <v>1</v>
      </c>
      <c r="D81" s="1" t="s">
        <v>16</v>
      </c>
      <c r="E81" s="11">
        <v>1385350</v>
      </c>
      <c r="F81" s="11">
        <v>1385349</v>
      </c>
      <c r="G81" s="11">
        <v>1</v>
      </c>
      <c r="H81" s="12">
        <v>5</v>
      </c>
    </row>
    <row r="82" spans="1:8" ht="27" customHeight="1" x14ac:dyDescent="0.15">
      <c r="A82" s="9" t="s">
        <v>95</v>
      </c>
      <c r="B82" s="9" t="s">
        <v>103</v>
      </c>
      <c r="C82" s="10">
        <v>1</v>
      </c>
      <c r="D82" s="1" t="s">
        <v>16</v>
      </c>
      <c r="E82" s="11">
        <v>1218000</v>
      </c>
      <c r="F82" s="11">
        <v>1217999</v>
      </c>
      <c r="G82" s="11">
        <v>1</v>
      </c>
      <c r="H82" s="12">
        <v>5</v>
      </c>
    </row>
    <row r="83" spans="1:8" ht="27" customHeight="1" x14ac:dyDescent="0.15">
      <c r="A83" s="9" t="s">
        <v>188</v>
      </c>
      <c r="B83" s="9" t="s">
        <v>104</v>
      </c>
      <c r="C83" s="10">
        <v>30</v>
      </c>
      <c r="D83" s="1" t="s">
        <v>16</v>
      </c>
      <c r="E83" s="11">
        <f>5294000+35323150</f>
        <v>40617150</v>
      </c>
      <c r="F83" s="11">
        <f>2957599+35323123</f>
        <v>38280722</v>
      </c>
      <c r="G83" s="11">
        <f>2336401+27</f>
        <v>2336428</v>
      </c>
      <c r="H83" s="12">
        <v>5</v>
      </c>
    </row>
    <row r="84" spans="1:8" ht="27" customHeight="1" x14ac:dyDescent="0.15">
      <c r="A84" s="9" t="s">
        <v>188</v>
      </c>
      <c r="B84" s="9" t="s">
        <v>105</v>
      </c>
      <c r="C84" s="10">
        <v>1</v>
      </c>
      <c r="D84" s="1" t="s">
        <v>16</v>
      </c>
      <c r="E84" s="11">
        <v>1023750</v>
      </c>
      <c r="F84" s="11">
        <v>1023749</v>
      </c>
      <c r="G84" s="11">
        <v>1</v>
      </c>
      <c r="H84" s="12">
        <v>3</v>
      </c>
    </row>
    <row r="85" spans="1:8" ht="27" customHeight="1" x14ac:dyDescent="0.15">
      <c r="A85" s="9" t="s">
        <v>189</v>
      </c>
      <c r="B85" s="9" t="s">
        <v>45</v>
      </c>
      <c r="C85" s="10">
        <v>4</v>
      </c>
      <c r="D85" s="1" t="s">
        <v>46</v>
      </c>
      <c r="E85" s="11">
        <v>5588950</v>
      </c>
      <c r="F85" s="11">
        <v>1335034</v>
      </c>
      <c r="G85" s="11">
        <v>4253916</v>
      </c>
      <c r="H85" s="12">
        <v>15</v>
      </c>
    </row>
    <row r="86" spans="1:8" ht="27" customHeight="1" x14ac:dyDescent="0.15">
      <c r="A86" s="9" t="s">
        <v>189</v>
      </c>
      <c r="B86" s="9" t="s">
        <v>106</v>
      </c>
      <c r="C86" s="10">
        <v>1</v>
      </c>
      <c r="D86" s="1" t="s">
        <v>16</v>
      </c>
      <c r="E86" s="11">
        <v>5713200</v>
      </c>
      <c r="F86" s="11">
        <v>3445056</v>
      </c>
      <c r="G86" s="11">
        <v>2268144</v>
      </c>
      <c r="H86" s="12">
        <v>15</v>
      </c>
    </row>
    <row r="87" spans="1:8" ht="27" customHeight="1" x14ac:dyDescent="0.15">
      <c r="A87" s="9" t="s">
        <v>189</v>
      </c>
      <c r="B87" s="9" t="s">
        <v>106</v>
      </c>
      <c r="C87" s="10">
        <v>1</v>
      </c>
      <c r="D87" s="1" t="s">
        <v>16</v>
      </c>
      <c r="E87" s="11">
        <v>5985000</v>
      </c>
      <c r="F87" s="11">
        <v>5984999</v>
      </c>
      <c r="G87" s="11">
        <v>1</v>
      </c>
      <c r="H87" s="12">
        <v>5</v>
      </c>
    </row>
    <row r="88" spans="1:8" ht="27" customHeight="1" x14ac:dyDescent="0.15">
      <c r="A88" s="9" t="s">
        <v>189</v>
      </c>
      <c r="B88" s="9" t="s">
        <v>107</v>
      </c>
      <c r="C88" s="10">
        <v>1</v>
      </c>
      <c r="D88" s="1" t="s">
        <v>16</v>
      </c>
      <c r="E88" s="11">
        <v>1201750</v>
      </c>
      <c r="F88" s="11">
        <v>322068</v>
      </c>
      <c r="G88" s="11">
        <v>879682</v>
      </c>
      <c r="H88" s="12">
        <v>15</v>
      </c>
    </row>
    <row r="89" spans="1:8" ht="27" customHeight="1" x14ac:dyDescent="0.15">
      <c r="A89" s="9" t="s">
        <v>189</v>
      </c>
      <c r="B89" s="9" t="s">
        <v>108</v>
      </c>
      <c r="C89" s="10">
        <v>1</v>
      </c>
      <c r="D89" s="1" t="s">
        <v>16</v>
      </c>
      <c r="E89" s="11">
        <v>1410070</v>
      </c>
      <c r="F89" s="11">
        <v>1410069</v>
      </c>
      <c r="G89" s="11">
        <v>1</v>
      </c>
      <c r="H89" s="12">
        <v>15</v>
      </c>
    </row>
    <row r="90" spans="1:8" ht="27" customHeight="1" x14ac:dyDescent="0.15">
      <c r="A90" s="9" t="s">
        <v>189</v>
      </c>
      <c r="B90" s="9" t="s">
        <v>109</v>
      </c>
      <c r="C90" s="10">
        <v>1</v>
      </c>
      <c r="D90" s="1" t="s">
        <v>24</v>
      </c>
      <c r="E90" s="11">
        <v>2160000</v>
      </c>
      <c r="F90" s="11">
        <v>1728000</v>
      </c>
      <c r="G90" s="11">
        <v>432000</v>
      </c>
      <c r="H90" s="12">
        <v>10</v>
      </c>
    </row>
    <row r="91" spans="1:8" ht="27" customHeight="1" x14ac:dyDescent="0.15">
      <c r="A91" s="9" t="s">
        <v>189</v>
      </c>
      <c r="B91" s="9" t="s">
        <v>110</v>
      </c>
      <c r="C91" s="10">
        <v>1</v>
      </c>
      <c r="D91" s="1" t="s">
        <v>16</v>
      </c>
      <c r="E91" s="11">
        <v>2034147</v>
      </c>
      <c r="F91" s="11">
        <v>2034146</v>
      </c>
      <c r="G91" s="11">
        <v>1</v>
      </c>
      <c r="H91" s="12">
        <v>5</v>
      </c>
    </row>
    <row r="92" spans="1:8" ht="27" customHeight="1" x14ac:dyDescent="0.15">
      <c r="A92" s="9" t="s">
        <v>189</v>
      </c>
      <c r="B92" s="9" t="s">
        <v>111</v>
      </c>
      <c r="C92" s="10">
        <v>2</v>
      </c>
      <c r="D92" s="1" t="s">
        <v>16</v>
      </c>
      <c r="E92" s="11">
        <v>2914600</v>
      </c>
      <c r="F92" s="11">
        <v>2914598</v>
      </c>
      <c r="G92" s="11">
        <v>2</v>
      </c>
      <c r="H92" s="12">
        <v>5</v>
      </c>
    </row>
    <row r="93" spans="1:8" ht="27" customHeight="1" x14ac:dyDescent="0.15">
      <c r="A93" s="9" t="s">
        <v>189</v>
      </c>
      <c r="B93" s="9" t="s">
        <v>112</v>
      </c>
      <c r="C93" s="10">
        <v>2</v>
      </c>
      <c r="D93" s="1" t="s">
        <v>16</v>
      </c>
      <c r="E93" s="11">
        <v>2635400</v>
      </c>
      <c r="F93" s="11">
        <v>2155799</v>
      </c>
      <c r="G93" s="11">
        <v>479601</v>
      </c>
      <c r="H93" s="12">
        <v>5</v>
      </c>
    </row>
    <row r="94" spans="1:8" ht="27" customHeight="1" x14ac:dyDescent="0.15">
      <c r="A94" s="9" t="s">
        <v>189</v>
      </c>
      <c r="B94" s="9" t="s">
        <v>113</v>
      </c>
      <c r="C94" s="10">
        <v>2</v>
      </c>
      <c r="D94" s="1" t="s">
        <v>24</v>
      </c>
      <c r="E94" s="11">
        <v>2860000</v>
      </c>
      <c r="F94" s="11">
        <v>1716000</v>
      </c>
      <c r="G94" s="11">
        <v>1144000</v>
      </c>
      <c r="H94" s="12">
        <v>5</v>
      </c>
    </row>
    <row r="95" spans="1:8" ht="27" customHeight="1" x14ac:dyDescent="0.15">
      <c r="A95" s="9" t="s">
        <v>189</v>
      </c>
      <c r="B95" s="9" t="s">
        <v>114</v>
      </c>
      <c r="C95" s="10">
        <v>9</v>
      </c>
      <c r="D95" s="1" t="s">
        <v>24</v>
      </c>
      <c r="E95" s="11">
        <v>12390180</v>
      </c>
      <c r="F95" s="11">
        <v>12390171</v>
      </c>
      <c r="G95" s="11">
        <v>9</v>
      </c>
      <c r="H95" s="12">
        <v>5</v>
      </c>
    </row>
    <row r="96" spans="1:8" ht="27" customHeight="1" x14ac:dyDescent="0.15">
      <c r="A96" s="9" t="s">
        <v>189</v>
      </c>
      <c r="B96" s="9" t="s">
        <v>114</v>
      </c>
      <c r="C96" s="10">
        <v>5</v>
      </c>
      <c r="D96" s="1" t="s">
        <v>16</v>
      </c>
      <c r="E96" s="11">
        <v>6707017</v>
      </c>
      <c r="F96" s="11">
        <v>6707012</v>
      </c>
      <c r="G96" s="11">
        <v>5</v>
      </c>
      <c r="H96" s="12">
        <v>5</v>
      </c>
    </row>
    <row r="97" spans="1:8" ht="27" customHeight="1" x14ac:dyDescent="0.15">
      <c r="A97" s="9" t="s">
        <v>189</v>
      </c>
      <c r="B97" s="9" t="s">
        <v>115</v>
      </c>
      <c r="C97" s="10">
        <v>1</v>
      </c>
      <c r="D97" s="1" t="s">
        <v>16</v>
      </c>
      <c r="E97" s="11">
        <v>2392114</v>
      </c>
      <c r="F97" s="11">
        <v>2392113</v>
      </c>
      <c r="G97" s="11">
        <v>1</v>
      </c>
      <c r="H97" s="12">
        <v>5</v>
      </c>
    </row>
    <row r="98" spans="1:8" ht="27" customHeight="1" x14ac:dyDescent="0.15">
      <c r="A98" s="9" t="s">
        <v>189</v>
      </c>
      <c r="B98" s="9" t="s">
        <v>116</v>
      </c>
      <c r="C98" s="10">
        <v>13</v>
      </c>
      <c r="D98" s="1" t="s">
        <v>24</v>
      </c>
      <c r="E98" s="11">
        <f>18049619+28807332</f>
        <v>46856951</v>
      </c>
      <c r="F98" s="11">
        <f>18049616+28807322</f>
        <v>46856938</v>
      </c>
      <c r="G98" s="11">
        <v>13</v>
      </c>
      <c r="H98" s="12">
        <v>5</v>
      </c>
    </row>
    <row r="99" spans="1:8" ht="27" customHeight="1" x14ac:dyDescent="0.15">
      <c r="A99" s="9" t="s">
        <v>189</v>
      </c>
      <c r="B99" s="9" t="s">
        <v>117</v>
      </c>
      <c r="C99" s="10">
        <v>3</v>
      </c>
      <c r="D99" s="1" t="s">
        <v>24</v>
      </c>
      <c r="E99" s="11">
        <v>10800000</v>
      </c>
      <c r="F99" s="11">
        <v>10799997</v>
      </c>
      <c r="G99" s="11">
        <v>3</v>
      </c>
      <c r="H99" s="12">
        <v>5</v>
      </c>
    </row>
    <row r="100" spans="1:8" ht="27" customHeight="1" x14ac:dyDescent="0.15">
      <c r="A100" s="9" t="s">
        <v>189</v>
      </c>
      <c r="B100" s="9" t="s">
        <v>118</v>
      </c>
      <c r="C100" s="10">
        <v>1</v>
      </c>
      <c r="D100" s="1" t="s">
        <v>88</v>
      </c>
      <c r="E100" s="11">
        <v>1905500</v>
      </c>
      <c r="F100" s="11">
        <v>1905499</v>
      </c>
      <c r="G100" s="11">
        <v>1</v>
      </c>
      <c r="H100" s="12">
        <v>5</v>
      </c>
    </row>
    <row r="101" spans="1:8" ht="27" customHeight="1" x14ac:dyDescent="0.15">
      <c r="A101" s="9" t="s">
        <v>189</v>
      </c>
      <c r="B101" s="9" t="s">
        <v>119</v>
      </c>
      <c r="C101" s="10">
        <v>7</v>
      </c>
      <c r="D101" s="1" t="s">
        <v>16</v>
      </c>
      <c r="E101" s="11">
        <v>14163590</v>
      </c>
      <c r="F101" s="11">
        <v>14163583</v>
      </c>
      <c r="G101" s="11">
        <v>7</v>
      </c>
      <c r="H101" s="12">
        <v>5</v>
      </c>
    </row>
    <row r="102" spans="1:8" ht="27" customHeight="1" x14ac:dyDescent="0.15">
      <c r="A102" s="9" t="s">
        <v>189</v>
      </c>
      <c r="B102" s="9" t="s">
        <v>120</v>
      </c>
      <c r="C102" s="10">
        <v>1</v>
      </c>
      <c r="D102" s="1" t="s">
        <v>16</v>
      </c>
      <c r="E102" s="11">
        <v>1404000</v>
      </c>
      <c r="F102" s="11">
        <v>1403999</v>
      </c>
      <c r="G102" s="11">
        <v>1</v>
      </c>
      <c r="H102" s="12">
        <v>5</v>
      </c>
    </row>
    <row r="103" spans="1:8" ht="27" customHeight="1" x14ac:dyDescent="0.15">
      <c r="A103" s="9" t="s">
        <v>189</v>
      </c>
      <c r="B103" s="9" t="s">
        <v>121</v>
      </c>
      <c r="C103" s="10">
        <v>2</v>
      </c>
      <c r="D103" s="1" t="s">
        <v>16</v>
      </c>
      <c r="E103" s="11">
        <v>3877200</v>
      </c>
      <c r="F103" s="11">
        <v>3877198</v>
      </c>
      <c r="G103" s="11">
        <v>2</v>
      </c>
      <c r="H103" s="12">
        <v>5</v>
      </c>
    </row>
    <row r="104" spans="1:8" ht="27" customHeight="1" x14ac:dyDescent="0.15">
      <c r="A104" s="9" t="s">
        <v>189</v>
      </c>
      <c r="B104" s="9" t="s">
        <v>122</v>
      </c>
      <c r="C104" s="10">
        <v>8</v>
      </c>
      <c r="D104" s="1" t="s">
        <v>16</v>
      </c>
      <c r="E104" s="11">
        <v>11363440</v>
      </c>
      <c r="F104" s="11">
        <v>7025304</v>
      </c>
      <c r="G104" s="11">
        <v>4338136</v>
      </c>
      <c r="H104" s="12">
        <v>5</v>
      </c>
    </row>
    <row r="105" spans="1:8" ht="27" customHeight="1" x14ac:dyDescent="0.15">
      <c r="A105" s="9" t="s">
        <v>189</v>
      </c>
      <c r="B105" s="9" t="s">
        <v>123</v>
      </c>
      <c r="C105" s="10">
        <v>4</v>
      </c>
      <c r="D105" s="1" t="s">
        <v>16</v>
      </c>
      <c r="E105" s="11">
        <v>10182240</v>
      </c>
      <c r="F105" s="11">
        <v>10182236</v>
      </c>
      <c r="G105" s="11">
        <v>4</v>
      </c>
      <c r="H105" s="12">
        <v>5</v>
      </c>
    </row>
    <row r="106" spans="1:8" ht="27" customHeight="1" x14ac:dyDescent="0.15">
      <c r="A106" s="9" t="s">
        <v>189</v>
      </c>
      <c r="B106" s="9" t="s">
        <v>124</v>
      </c>
      <c r="C106" s="10">
        <v>1</v>
      </c>
      <c r="D106" s="1" t="s">
        <v>16</v>
      </c>
      <c r="E106" s="11">
        <v>2636800</v>
      </c>
      <c r="F106" s="11">
        <v>2636799</v>
      </c>
      <c r="G106" s="11">
        <v>1</v>
      </c>
      <c r="H106" s="12">
        <v>5</v>
      </c>
    </row>
    <row r="107" spans="1:8" ht="27" customHeight="1" x14ac:dyDescent="0.15">
      <c r="A107" s="9" t="s">
        <v>189</v>
      </c>
      <c r="B107" s="9" t="s">
        <v>125</v>
      </c>
      <c r="C107" s="10">
        <v>175</v>
      </c>
      <c r="D107" s="1" t="s">
        <v>88</v>
      </c>
      <c r="E107" s="11">
        <v>454039413</v>
      </c>
      <c r="F107" s="11">
        <v>0</v>
      </c>
      <c r="G107" s="11">
        <v>454039413</v>
      </c>
      <c r="H107" s="12" t="s">
        <v>50</v>
      </c>
    </row>
    <row r="108" spans="1:8" ht="27" customHeight="1" x14ac:dyDescent="0.15">
      <c r="A108" s="9" t="s">
        <v>189</v>
      </c>
      <c r="B108" s="9" t="s">
        <v>126</v>
      </c>
      <c r="C108" s="10">
        <v>1</v>
      </c>
      <c r="D108" s="1" t="s">
        <v>16</v>
      </c>
      <c r="E108" s="11">
        <v>2344280</v>
      </c>
      <c r="F108" s="11">
        <v>2344279</v>
      </c>
      <c r="G108" s="11">
        <v>1</v>
      </c>
      <c r="H108" s="12">
        <v>5</v>
      </c>
    </row>
    <row r="109" spans="1:8" ht="27" customHeight="1" x14ac:dyDescent="0.15">
      <c r="A109" s="9" t="s">
        <v>189</v>
      </c>
      <c r="B109" s="9" t="s">
        <v>127</v>
      </c>
      <c r="C109" s="10">
        <v>8</v>
      </c>
      <c r="D109" s="1" t="s">
        <v>16</v>
      </c>
      <c r="E109" s="11">
        <v>12595469</v>
      </c>
      <c r="F109" s="11">
        <v>12595461</v>
      </c>
      <c r="G109" s="11">
        <v>8</v>
      </c>
      <c r="H109" s="12">
        <v>8</v>
      </c>
    </row>
    <row r="110" spans="1:8" ht="27" customHeight="1" x14ac:dyDescent="0.15">
      <c r="A110" s="9" t="s">
        <v>189</v>
      </c>
      <c r="B110" s="9" t="s">
        <v>128</v>
      </c>
      <c r="C110" s="10">
        <v>4</v>
      </c>
      <c r="D110" s="1" t="s">
        <v>16</v>
      </c>
      <c r="E110" s="11">
        <f>5685936+1055750</f>
        <v>6741686</v>
      </c>
      <c r="F110" s="11">
        <f>5685933+1055749</f>
        <v>6741682</v>
      </c>
      <c r="G110" s="11">
        <v>4</v>
      </c>
      <c r="H110" s="12">
        <v>5</v>
      </c>
    </row>
    <row r="111" spans="1:8" ht="27" customHeight="1" x14ac:dyDescent="0.15">
      <c r="A111" s="9" t="s">
        <v>189</v>
      </c>
      <c r="B111" s="9" t="s">
        <v>129</v>
      </c>
      <c r="C111" s="10">
        <v>2</v>
      </c>
      <c r="D111" s="1" t="s">
        <v>24</v>
      </c>
      <c r="E111" s="11">
        <v>19978130</v>
      </c>
      <c r="F111" s="11">
        <v>19978128</v>
      </c>
      <c r="G111" s="11">
        <v>2</v>
      </c>
      <c r="H111" s="12">
        <v>5</v>
      </c>
    </row>
    <row r="112" spans="1:8" ht="27" customHeight="1" x14ac:dyDescent="0.15">
      <c r="A112" s="9" t="s">
        <v>189</v>
      </c>
      <c r="B112" s="9" t="s">
        <v>130</v>
      </c>
      <c r="C112" s="10">
        <v>2</v>
      </c>
      <c r="D112" s="1" t="s">
        <v>16</v>
      </c>
      <c r="E112" s="11">
        <v>2890640</v>
      </c>
      <c r="F112" s="11">
        <v>1709239</v>
      </c>
      <c r="G112" s="11">
        <v>1181401</v>
      </c>
      <c r="H112" s="12">
        <v>8</v>
      </c>
    </row>
    <row r="113" spans="1:8" ht="27" customHeight="1" x14ac:dyDescent="0.15">
      <c r="A113" s="9" t="s">
        <v>189</v>
      </c>
      <c r="B113" s="9" t="s">
        <v>131</v>
      </c>
      <c r="C113" s="10">
        <v>2</v>
      </c>
      <c r="D113" s="1" t="s">
        <v>16</v>
      </c>
      <c r="E113" s="11">
        <v>2578126</v>
      </c>
      <c r="F113" s="11">
        <v>2578124</v>
      </c>
      <c r="G113" s="11">
        <v>2</v>
      </c>
      <c r="H113" s="12">
        <v>5</v>
      </c>
    </row>
    <row r="114" spans="1:8" ht="27" customHeight="1" x14ac:dyDescent="0.15">
      <c r="A114" s="9" t="s">
        <v>189</v>
      </c>
      <c r="B114" s="9" t="s">
        <v>132</v>
      </c>
      <c r="C114" s="10">
        <v>1</v>
      </c>
      <c r="D114" s="1" t="s">
        <v>16</v>
      </c>
      <c r="E114" s="11">
        <v>1586200</v>
      </c>
      <c r="F114" s="11">
        <v>1586199</v>
      </c>
      <c r="G114" s="11">
        <v>1</v>
      </c>
      <c r="H114" s="12">
        <v>5</v>
      </c>
    </row>
    <row r="115" spans="1:8" ht="27" customHeight="1" x14ac:dyDescent="0.15">
      <c r="A115" s="9" t="s">
        <v>133</v>
      </c>
      <c r="B115" s="9" t="s">
        <v>134</v>
      </c>
      <c r="C115" s="10">
        <v>1</v>
      </c>
      <c r="D115" s="1" t="s">
        <v>16</v>
      </c>
      <c r="E115" s="11">
        <v>1545600</v>
      </c>
      <c r="F115" s="11">
        <v>1545599</v>
      </c>
      <c r="G115" s="11">
        <v>1</v>
      </c>
      <c r="H115" s="12">
        <v>6</v>
      </c>
    </row>
    <row r="116" spans="1:8" ht="27" customHeight="1" x14ac:dyDescent="0.15">
      <c r="A116" s="9" t="s">
        <v>133</v>
      </c>
      <c r="B116" s="9" t="s">
        <v>135</v>
      </c>
      <c r="C116" s="10">
        <v>1</v>
      </c>
      <c r="D116" s="1" t="s">
        <v>16</v>
      </c>
      <c r="E116" s="11">
        <v>8446000</v>
      </c>
      <c r="F116" s="11">
        <v>8445999</v>
      </c>
      <c r="G116" s="11">
        <v>1</v>
      </c>
      <c r="H116" s="12">
        <v>6</v>
      </c>
    </row>
    <row r="117" spans="1:8" ht="27" customHeight="1" x14ac:dyDescent="0.15">
      <c r="A117" s="9" t="s">
        <v>133</v>
      </c>
      <c r="B117" s="9" t="s">
        <v>136</v>
      </c>
      <c r="C117" s="10">
        <v>32</v>
      </c>
      <c r="D117" s="1" t="s">
        <v>16</v>
      </c>
      <c r="E117" s="11">
        <f>9042725+61164450</f>
        <v>70207175</v>
      </c>
      <c r="F117" s="11">
        <f>9042722+45408754</f>
        <v>54451476</v>
      </c>
      <c r="G117" s="11">
        <f>3+15755696</f>
        <v>15755699</v>
      </c>
      <c r="H117" s="12">
        <v>6</v>
      </c>
    </row>
    <row r="118" spans="1:8" ht="27" customHeight="1" x14ac:dyDescent="0.15">
      <c r="A118" s="9" t="s">
        <v>133</v>
      </c>
      <c r="B118" s="9" t="s">
        <v>137</v>
      </c>
      <c r="C118" s="10">
        <v>1</v>
      </c>
      <c r="D118" s="1" t="s">
        <v>16</v>
      </c>
      <c r="E118" s="11">
        <v>1600000</v>
      </c>
      <c r="F118" s="11">
        <v>1599999</v>
      </c>
      <c r="G118" s="11">
        <v>1</v>
      </c>
      <c r="H118" s="12">
        <v>6</v>
      </c>
    </row>
    <row r="119" spans="1:8" ht="27" customHeight="1" x14ac:dyDescent="0.15">
      <c r="A119" s="9" t="s">
        <v>133</v>
      </c>
      <c r="B119" s="9" t="s">
        <v>138</v>
      </c>
      <c r="C119" s="10">
        <v>4</v>
      </c>
      <c r="D119" s="1" t="s">
        <v>16</v>
      </c>
      <c r="E119" s="11">
        <v>7572940</v>
      </c>
      <c r="F119" s="11">
        <v>6488654</v>
      </c>
      <c r="G119" s="11">
        <v>1084286</v>
      </c>
      <c r="H119" s="12">
        <v>6</v>
      </c>
    </row>
    <row r="120" spans="1:8" ht="27" customHeight="1" x14ac:dyDescent="0.15">
      <c r="A120" s="9" t="s">
        <v>133</v>
      </c>
      <c r="B120" s="9" t="s">
        <v>139</v>
      </c>
      <c r="C120" s="10">
        <v>30</v>
      </c>
      <c r="D120" s="1" t="s">
        <v>16</v>
      </c>
      <c r="E120" s="11">
        <f>6915047+79952811</f>
        <v>86867858</v>
      </c>
      <c r="F120" s="11">
        <f>6915043+44064812</f>
        <v>50979855</v>
      </c>
      <c r="G120" s="11">
        <f>4+35887999</f>
        <v>35888003</v>
      </c>
      <c r="H120" s="12">
        <v>6</v>
      </c>
    </row>
    <row r="121" spans="1:8" ht="27" customHeight="1" x14ac:dyDescent="0.15">
      <c r="A121" s="9" t="s">
        <v>133</v>
      </c>
      <c r="B121" s="9" t="s">
        <v>140</v>
      </c>
      <c r="C121" s="10">
        <v>1</v>
      </c>
      <c r="D121" s="1" t="s">
        <v>16</v>
      </c>
      <c r="E121" s="11">
        <v>1433760</v>
      </c>
      <c r="F121" s="11">
        <v>1433759</v>
      </c>
      <c r="G121" s="11">
        <v>1</v>
      </c>
      <c r="H121" s="12">
        <v>5</v>
      </c>
    </row>
    <row r="122" spans="1:8" ht="27" customHeight="1" x14ac:dyDescent="0.15">
      <c r="A122" s="9" t="s">
        <v>133</v>
      </c>
      <c r="B122" s="9" t="s">
        <v>141</v>
      </c>
      <c r="C122" s="10">
        <v>141</v>
      </c>
      <c r="D122" s="1" t="s">
        <v>16</v>
      </c>
      <c r="E122" s="11">
        <f>7138900+191451510</f>
        <v>198590410</v>
      </c>
      <c r="F122" s="11">
        <f>4625397+139916218</f>
        <v>144541615</v>
      </c>
      <c r="G122" s="11">
        <f>2513503+51535292</f>
        <v>54048795</v>
      </c>
      <c r="H122" s="12">
        <v>6</v>
      </c>
    </row>
    <row r="123" spans="1:8" ht="27" customHeight="1" x14ac:dyDescent="0.15">
      <c r="A123" s="9" t="s">
        <v>133</v>
      </c>
      <c r="B123" s="13" t="s">
        <v>142</v>
      </c>
      <c r="C123" s="14">
        <v>35</v>
      </c>
      <c r="D123" s="1" t="s">
        <v>16</v>
      </c>
      <c r="E123" s="11">
        <v>71138300</v>
      </c>
      <c r="F123" s="11">
        <v>67361833</v>
      </c>
      <c r="G123" s="11">
        <v>3776467</v>
      </c>
      <c r="H123" s="12">
        <v>6</v>
      </c>
    </row>
    <row r="124" spans="1:8" ht="27" customHeight="1" x14ac:dyDescent="0.15">
      <c r="A124" s="9" t="s">
        <v>133</v>
      </c>
      <c r="B124" s="9" t="s">
        <v>143</v>
      </c>
      <c r="C124" s="10">
        <v>10</v>
      </c>
      <c r="D124" s="1" t="s">
        <v>16</v>
      </c>
      <c r="E124" s="11">
        <v>19303010</v>
      </c>
      <c r="F124" s="11">
        <v>11636457</v>
      </c>
      <c r="G124" s="11">
        <v>7666553</v>
      </c>
      <c r="H124" s="12">
        <v>6</v>
      </c>
    </row>
    <row r="125" spans="1:8" ht="27" customHeight="1" x14ac:dyDescent="0.15">
      <c r="A125" s="9" t="s">
        <v>133</v>
      </c>
      <c r="B125" s="9" t="s">
        <v>144</v>
      </c>
      <c r="C125" s="10">
        <v>1</v>
      </c>
      <c r="D125" s="1" t="s">
        <v>16</v>
      </c>
      <c r="E125" s="11">
        <v>1244040</v>
      </c>
      <c r="F125" s="11">
        <v>1244039</v>
      </c>
      <c r="G125" s="11">
        <v>1</v>
      </c>
      <c r="H125" s="12">
        <v>6</v>
      </c>
    </row>
    <row r="126" spans="1:8" ht="27" customHeight="1" x14ac:dyDescent="0.15">
      <c r="A126" s="9" t="s">
        <v>133</v>
      </c>
      <c r="B126" s="9" t="s">
        <v>145</v>
      </c>
      <c r="C126" s="10">
        <v>5</v>
      </c>
      <c r="D126" s="1" t="s">
        <v>16</v>
      </c>
      <c r="E126" s="11">
        <f>4122613+5599000</f>
        <v>9721613</v>
      </c>
      <c r="F126" s="11">
        <v>3597269</v>
      </c>
      <c r="G126" s="11">
        <f>525344+5599000</f>
        <v>6124344</v>
      </c>
      <c r="H126" s="12">
        <v>6</v>
      </c>
    </row>
    <row r="127" spans="1:8" ht="27" customHeight="1" x14ac:dyDescent="0.15">
      <c r="A127" s="9" t="s">
        <v>133</v>
      </c>
      <c r="B127" s="9" t="s">
        <v>146</v>
      </c>
      <c r="C127" s="10">
        <v>4</v>
      </c>
      <c r="D127" s="1" t="s">
        <v>16</v>
      </c>
      <c r="E127" s="11">
        <v>6318614</v>
      </c>
      <c r="F127" s="11">
        <v>5220811</v>
      </c>
      <c r="G127" s="11">
        <v>1097803</v>
      </c>
      <c r="H127" s="12">
        <v>6</v>
      </c>
    </row>
    <row r="128" spans="1:8" ht="27" customHeight="1" x14ac:dyDescent="0.15">
      <c r="A128" s="9" t="s">
        <v>133</v>
      </c>
      <c r="B128" s="9" t="s">
        <v>147</v>
      </c>
      <c r="C128" s="10">
        <v>2</v>
      </c>
      <c r="D128" s="1" t="s">
        <v>16</v>
      </c>
      <c r="E128" s="11">
        <v>4730000</v>
      </c>
      <c r="F128" s="11">
        <v>1579820</v>
      </c>
      <c r="G128" s="11">
        <v>3150180</v>
      </c>
      <c r="H128" s="12">
        <v>6</v>
      </c>
    </row>
    <row r="129" spans="1:8" ht="27" customHeight="1" x14ac:dyDescent="0.15">
      <c r="A129" s="9" t="s">
        <v>133</v>
      </c>
      <c r="B129" s="9" t="s">
        <v>148</v>
      </c>
      <c r="C129" s="10">
        <v>1</v>
      </c>
      <c r="D129" s="1" t="s">
        <v>16</v>
      </c>
      <c r="E129" s="11">
        <v>1247500</v>
      </c>
      <c r="F129" s="11">
        <v>1247499</v>
      </c>
      <c r="G129" s="11">
        <v>1</v>
      </c>
      <c r="H129" s="12">
        <v>10</v>
      </c>
    </row>
    <row r="130" spans="1:8" ht="27" customHeight="1" x14ac:dyDescent="0.15">
      <c r="A130" s="9" t="s">
        <v>133</v>
      </c>
      <c r="B130" s="9" t="s">
        <v>149</v>
      </c>
      <c r="C130" s="10">
        <v>1</v>
      </c>
      <c r="D130" s="1" t="s">
        <v>16</v>
      </c>
      <c r="E130" s="11">
        <v>1054720</v>
      </c>
      <c r="F130" s="11">
        <v>1054719</v>
      </c>
      <c r="G130" s="11">
        <v>1</v>
      </c>
      <c r="H130" s="12">
        <v>10</v>
      </c>
    </row>
    <row r="131" spans="1:8" ht="27" customHeight="1" x14ac:dyDescent="0.15">
      <c r="A131" s="9" t="s">
        <v>133</v>
      </c>
      <c r="B131" s="9" t="s">
        <v>150</v>
      </c>
      <c r="C131" s="10">
        <v>14</v>
      </c>
      <c r="D131" s="1" t="s">
        <v>16</v>
      </c>
      <c r="E131" s="11">
        <v>24177096</v>
      </c>
      <c r="F131" s="11">
        <v>19191462</v>
      </c>
      <c r="G131" s="11">
        <v>4985634</v>
      </c>
      <c r="H131" s="12">
        <v>10</v>
      </c>
    </row>
    <row r="132" spans="1:8" ht="27" customHeight="1" x14ac:dyDescent="0.15">
      <c r="A132" s="9" t="s">
        <v>133</v>
      </c>
      <c r="B132" s="9" t="s">
        <v>151</v>
      </c>
      <c r="C132" s="10">
        <v>1</v>
      </c>
      <c r="D132" s="1" t="s">
        <v>16</v>
      </c>
      <c r="E132" s="11">
        <v>1529955</v>
      </c>
      <c r="F132" s="11">
        <v>1529954</v>
      </c>
      <c r="G132" s="11">
        <v>1</v>
      </c>
      <c r="H132" s="12">
        <v>10</v>
      </c>
    </row>
    <row r="133" spans="1:8" ht="27" customHeight="1" x14ac:dyDescent="0.15">
      <c r="A133" s="9" t="s">
        <v>133</v>
      </c>
      <c r="B133" s="9" t="s">
        <v>152</v>
      </c>
      <c r="C133" s="10">
        <v>1</v>
      </c>
      <c r="D133" s="1" t="s">
        <v>62</v>
      </c>
      <c r="E133" s="11">
        <v>1720100</v>
      </c>
      <c r="F133" s="11">
        <v>1720099</v>
      </c>
      <c r="G133" s="11">
        <v>1</v>
      </c>
      <c r="H133" s="12">
        <v>3</v>
      </c>
    </row>
    <row r="134" spans="1:8" ht="27" customHeight="1" x14ac:dyDescent="0.15">
      <c r="A134" s="9" t="s">
        <v>133</v>
      </c>
      <c r="B134" s="9" t="s">
        <v>153</v>
      </c>
      <c r="C134" s="10">
        <v>1</v>
      </c>
      <c r="D134" s="1" t="s">
        <v>62</v>
      </c>
      <c r="E134" s="11">
        <v>9625000</v>
      </c>
      <c r="F134" s="11">
        <v>9624999</v>
      </c>
      <c r="G134" s="11">
        <v>1</v>
      </c>
      <c r="H134" s="12">
        <v>3</v>
      </c>
    </row>
    <row r="135" spans="1:8" ht="27" customHeight="1" x14ac:dyDescent="0.15">
      <c r="A135" s="9" t="s">
        <v>133</v>
      </c>
      <c r="B135" s="9" t="s">
        <v>154</v>
      </c>
      <c r="C135" s="10">
        <v>3</v>
      </c>
      <c r="D135" s="1" t="s">
        <v>62</v>
      </c>
      <c r="E135" s="11">
        <v>45348900</v>
      </c>
      <c r="F135" s="11">
        <v>45348897</v>
      </c>
      <c r="G135" s="11">
        <v>3</v>
      </c>
      <c r="H135" s="12">
        <v>3</v>
      </c>
    </row>
    <row r="136" spans="1:8" ht="27" customHeight="1" x14ac:dyDescent="0.15">
      <c r="A136" s="9" t="s">
        <v>133</v>
      </c>
      <c r="B136" s="9" t="s">
        <v>155</v>
      </c>
      <c r="C136" s="10">
        <v>5</v>
      </c>
      <c r="D136" s="1" t="s">
        <v>156</v>
      </c>
      <c r="E136" s="11">
        <v>14164500</v>
      </c>
      <c r="F136" s="11">
        <v>14164495</v>
      </c>
      <c r="G136" s="11">
        <v>5</v>
      </c>
      <c r="H136" s="12">
        <v>5</v>
      </c>
    </row>
    <row r="137" spans="1:8" ht="27" customHeight="1" x14ac:dyDescent="0.15">
      <c r="A137" s="9" t="s">
        <v>133</v>
      </c>
      <c r="B137" s="9" t="s">
        <v>157</v>
      </c>
      <c r="C137" s="10">
        <v>4</v>
      </c>
      <c r="D137" s="1" t="s">
        <v>156</v>
      </c>
      <c r="E137" s="11">
        <f>25433900+1000000</f>
        <v>26433900</v>
      </c>
      <c r="F137" s="11">
        <f>25433897+999999</f>
        <v>26433896</v>
      </c>
      <c r="G137" s="11">
        <v>4</v>
      </c>
      <c r="H137" s="12">
        <v>5</v>
      </c>
    </row>
    <row r="138" spans="1:8" ht="27" customHeight="1" x14ac:dyDescent="0.15">
      <c r="A138" s="9" t="s">
        <v>133</v>
      </c>
      <c r="B138" s="9" t="s">
        <v>158</v>
      </c>
      <c r="C138" s="10">
        <v>2</v>
      </c>
      <c r="D138" s="1" t="s">
        <v>156</v>
      </c>
      <c r="E138" s="11">
        <v>2989440</v>
      </c>
      <c r="F138" s="11">
        <v>2989438</v>
      </c>
      <c r="G138" s="11">
        <v>2</v>
      </c>
      <c r="H138" s="12">
        <v>5</v>
      </c>
    </row>
    <row r="139" spans="1:8" ht="27" customHeight="1" x14ac:dyDescent="0.15">
      <c r="A139" s="9" t="s">
        <v>133</v>
      </c>
      <c r="B139" s="9" t="s">
        <v>159</v>
      </c>
      <c r="C139" s="10">
        <v>1</v>
      </c>
      <c r="D139" s="1" t="s">
        <v>156</v>
      </c>
      <c r="E139" s="11">
        <v>1452600</v>
      </c>
      <c r="F139" s="11">
        <v>1452599</v>
      </c>
      <c r="G139" s="11">
        <v>1</v>
      </c>
      <c r="H139" s="12">
        <v>5</v>
      </c>
    </row>
    <row r="140" spans="1:8" ht="27" customHeight="1" x14ac:dyDescent="0.15">
      <c r="A140" s="9" t="s">
        <v>133</v>
      </c>
      <c r="B140" s="9" t="s">
        <v>160</v>
      </c>
      <c r="C140" s="10">
        <v>3</v>
      </c>
      <c r="D140" s="1" t="s">
        <v>16</v>
      </c>
      <c r="E140" s="11">
        <v>5118120</v>
      </c>
      <c r="F140" s="11">
        <v>4836738</v>
      </c>
      <c r="G140" s="11">
        <v>281382</v>
      </c>
      <c r="H140" s="12">
        <v>6</v>
      </c>
    </row>
    <row r="141" spans="1:8" ht="27" customHeight="1" x14ac:dyDescent="0.15">
      <c r="A141" s="9" t="s">
        <v>133</v>
      </c>
      <c r="B141" s="9" t="s">
        <v>161</v>
      </c>
      <c r="C141" s="10">
        <v>8</v>
      </c>
      <c r="D141" s="1" t="s">
        <v>16</v>
      </c>
      <c r="E141" s="11">
        <v>29604773</v>
      </c>
      <c r="F141" s="11">
        <v>27406526</v>
      </c>
      <c r="G141" s="11">
        <v>2198247</v>
      </c>
      <c r="H141" s="12">
        <v>5</v>
      </c>
    </row>
    <row r="142" spans="1:8" ht="27" customHeight="1" x14ac:dyDescent="0.15">
      <c r="A142" s="9" t="s">
        <v>133</v>
      </c>
      <c r="B142" s="9" t="s">
        <v>162</v>
      </c>
      <c r="C142" s="10">
        <v>1</v>
      </c>
      <c r="D142" s="1" t="s">
        <v>163</v>
      </c>
      <c r="E142" s="11">
        <v>2835000</v>
      </c>
      <c r="F142" s="11">
        <v>2834999</v>
      </c>
      <c r="G142" s="11">
        <v>1</v>
      </c>
      <c r="H142" s="12">
        <v>10</v>
      </c>
    </row>
    <row r="143" spans="1:8" ht="27" customHeight="1" x14ac:dyDescent="0.15">
      <c r="A143" s="9" t="s">
        <v>133</v>
      </c>
      <c r="B143" s="9" t="s">
        <v>164</v>
      </c>
      <c r="C143" s="10">
        <v>4</v>
      </c>
      <c r="D143" s="1" t="s">
        <v>16</v>
      </c>
      <c r="E143" s="11">
        <v>11422160</v>
      </c>
      <c r="F143" s="11">
        <v>10422478</v>
      </c>
      <c r="G143" s="11">
        <v>999682</v>
      </c>
      <c r="H143" s="12">
        <v>5</v>
      </c>
    </row>
    <row r="144" spans="1:8" ht="27" customHeight="1" x14ac:dyDescent="0.15">
      <c r="A144" s="9" t="s">
        <v>133</v>
      </c>
      <c r="B144" s="9" t="s">
        <v>165</v>
      </c>
      <c r="C144" s="10">
        <v>5</v>
      </c>
      <c r="D144" s="1" t="s">
        <v>16</v>
      </c>
      <c r="E144" s="11">
        <v>7685500</v>
      </c>
      <c r="F144" s="11">
        <v>3005550</v>
      </c>
      <c r="G144" s="11">
        <v>4679950</v>
      </c>
      <c r="H144" s="12">
        <v>10</v>
      </c>
    </row>
    <row r="145" spans="1:8" ht="27" customHeight="1" x14ac:dyDescent="0.15">
      <c r="A145" s="9" t="s">
        <v>133</v>
      </c>
      <c r="B145" s="9" t="s">
        <v>166</v>
      </c>
      <c r="C145" s="10">
        <v>1</v>
      </c>
      <c r="D145" s="1" t="s">
        <v>16</v>
      </c>
      <c r="E145" s="11">
        <v>1452000</v>
      </c>
      <c r="F145" s="11">
        <v>435600</v>
      </c>
      <c r="G145" s="11">
        <v>1016400</v>
      </c>
      <c r="H145" s="12">
        <v>10</v>
      </c>
    </row>
    <row r="146" spans="1:8" ht="27" customHeight="1" x14ac:dyDescent="0.15">
      <c r="A146" s="9" t="s">
        <v>133</v>
      </c>
      <c r="B146" s="9" t="s">
        <v>167</v>
      </c>
      <c r="C146" s="10">
        <v>1</v>
      </c>
      <c r="D146" s="1" t="s">
        <v>16</v>
      </c>
      <c r="E146" s="11">
        <v>1575000</v>
      </c>
      <c r="F146" s="11">
        <v>1574999</v>
      </c>
      <c r="G146" s="11">
        <v>1</v>
      </c>
      <c r="H146" s="12">
        <v>5</v>
      </c>
    </row>
    <row r="147" spans="1:8" ht="27" customHeight="1" x14ac:dyDescent="0.15">
      <c r="A147" s="9" t="s">
        <v>133</v>
      </c>
      <c r="B147" s="13" t="s">
        <v>168</v>
      </c>
      <c r="C147" s="14">
        <v>30</v>
      </c>
      <c r="D147" s="1" t="s">
        <v>16</v>
      </c>
      <c r="E147" s="11">
        <v>43072260</v>
      </c>
      <c r="F147" s="11">
        <v>21164731</v>
      </c>
      <c r="G147" s="11">
        <v>21907529</v>
      </c>
      <c r="H147" s="12">
        <v>5</v>
      </c>
    </row>
    <row r="148" spans="1:8" ht="27" customHeight="1" x14ac:dyDescent="0.15">
      <c r="A148" s="9" t="s">
        <v>133</v>
      </c>
      <c r="B148" s="13" t="s">
        <v>169</v>
      </c>
      <c r="C148" s="14">
        <v>4</v>
      </c>
      <c r="D148" s="1" t="s">
        <v>16</v>
      </c>
      <c r="E148" s="11">
        <v>5440988</v>
      </c>
      <c r="F148" s="11">
        <v>1775307</v>
      </c>
      <c r="G148" s="11">
        <v>3665681</v>
      </c>
      <c r="H148" s="12">
        <v>6</v>
      </c>
    </row>
    <row r="149" spans="1:8" ht="27" customHeight="1" x14ac:dyDescent="0.15">
      <c r="A149" s="9" t="s">
        <v>133</v>
      </c>
      <c r="B149" s="13" t="s">
        <v>190</v>
      </c>
      <c r="C149" s="14">
        <v>1</v>
      </c>
      <c r="D149" s="1" t="s">
        <v>16</v>
      </c>
      <c r="E149" s="11">
        <v>1130800</v>
      </c>
      <c r="F149" s="11">
        <v>0</v>
      </c>
      <c r="G149" s="11">
        <v>1130800</v>
      </c>
      <c r="H149" s="12">
        <v>6</v>
      </c>
    </row>
    <row r="150" spans="1:8" ht="27" customHeight="1" x14ac:dyDescent="0.15">
      <c r="A150" s="9" t="s">
        <v>133</v>
      </c>
      <c r="B150" s="13" t="s">
        <v>170</v>
      </c>
      <c r="C150" s="14">
        <v>1</v>
      </c>
      <c r="D150" s="1" t="s">
        <v>16</v>
      </c>
      <c r="E150" s="11">
        <v>1904175</v>
      </c>
      <c r="F150" s="11">
        <v>1904174</v>
      </c>
      <c r="G150" s="11">
        <v>1</v>
      </c>
      <c r="H150" s="12">
        <v>6</v>
      </c>
    </row>
    <row r="151" spans="1:8" ht="27" customHeight="1" x14ac:dyDescent="0.15">
      <c r="A151" s="13" t="s">
        <v>191</v>
      </c>
      <c r="B151" s="9" t="s">
        <v>192</v>
      </c>
      <c r="C151" s="10">
        <v>1</v>
      </c>
      <c r="D151" s="1" t="s">
        <v>16</v>
      </c>
      <c r="E151" s="11">
        <v>2618000</v>
      </c>
      <c r="F151" s="11">
        <v>0</v>
      </c>
      <c r="G151" s="11">
        <v>2618000</v>
      </c>
      <c r="H151" s="12">
        <v>5</v>
      </c>
    </row>
    <row r="152" spans="1:8" ht="27" customHeight="1" x14ac:dyDescent="0.15">
      <c r="A152" s="13" t="s">
        <v>191</v>
      </c>
      <c r="B152" s="13" t="s">
        <v>193</v>
      </c>
      <c r="C152" s="14">
        <v>3</v>
      </c>
      <c r="D152" s="1" t="s">
        <v>16</v>
      </c>
      <c r="E152" s="11">
        <v>3223000</v>
      </c>
      <c r="F152" s="11">
        <v>0</v>
      </c>
      <c r="G152" s="11">
        <v>3223000</v>
      </c>
      <c r="H152" s="12">
        <v>5</v>
      </c>
    </row>
    <row r="153" spans="1:8" ht="27" customHeight="1" x14ac:dyDescent="0.15">
      <c r="A153" s="9" t="s">
        <v>171</v>
      </c>
      <c r="B153" s="9" t="s">
        <v>172</v>
      </c>
      <c r="C153" s="10">
        <v>2</v>
      </c>
      <c r="D153" s="1" t="s">
        <v>16</v>
      </c>
      <c r="E153" s="11">
        <v>6414980</v>
      </c>
      <c r="F153" s="11">
        <v>4476164</v>
      </c>
      <c r="G153" s="11">
        <v>1938816</v>
      </c>
      <c r="H153" s="12">
        <v>5</v>
      </c>
    </row>
    <row r="154" spans="1:8" ht="27" customHeight="1" x14ac:dyDescent="0.15">
      <c r="A154" s="9" t="s">
        <v>171</v>
      </c>
      <c r="B154" s="9" t="s">
        <v>173</v>
      </c>
      <c r="C154" s="10">
        <v>4</v>
      </c>
      <c r="D154" s="1" t="s">
        <v>16</v>
      </c>
      <c r="E154" s="11">
        <v>9079483</v>
      </c>
      <c r="F154" s="11">
        <v>9079479</v>
      </c>
      <c r="G154" s="11">
        <v>4</v>
      </c>
      <c r="H154" s="12">
        <v>5</v>
      </c>
    </row>
    <row r="155" spans="1:8" ht="27" customHeight="1" x14ac:dyDescent="0.15">
      <c r="A155" s="9" t="s">
        <v>171</v>
      </c>
      <c r="B155" s="9" t="s">
        <v>174</v>
      </c>
      <c r="C155" s="10">
        <v>1</v>
      </c>
      <c r="D155" s="1" t="s">
        <v>16</v>
      </c>
      <c r="E155" s="11">
        <v>2804252</v>
      </c>
      <c r="F155" s="11">
        <v>2804251</v>
      </c>
      <c r="G155" s="11">
        <v>1</v>
      </c>
      <c r="H155" s="12">
        <v>4</v>
      </c>
    </row>
    <row r="156" spans="1:8" ht="27" customHeight="1" x14ac:dyDescent="0.15">
      <c r="A156" s="9" t="s">
        <v>171</v>
      </c>
      <c r="B156" s="9" t="s">
        <v>175</v>
      </c>
      <c r="C156" s="10">
        <v>3</v>
      </c>
      <c r="D156" s="1" t="s">
        <v>16</v>
      </c>
      <c r="E156" s="11">
        <v>43762048</v>
      </c>
      <c r="F156" s="11">
        <v>43762045</v>
      </c>
      <c r="G156" s="11">
        <v>3</v>
      </c>
      <c r="H156" s="12">
        <v>4</v>
      </c>
    </row>
    <row r="157" spans="1:8" ht="27" customHeight="1" x14ac:dyDescent="0.15">
      <c r="A157" s="9" t="s">
        <v>171</v>
      </c>
      <c r="B157" s="9" t="s">
        <v>176</v>
      </c>
      <c r="C157" s="10">
        <v>1</v>
      </c>
      <c r="D157" s="1" t="s">
        <v>16</v>
      </c>
      <c r="E157" s="11">
        <v>2987000</v>
      </c>
      <c r="F157" s="11">
        <v>2986999</v>
      </c>
      <c r="G157" s="11">
        <v>1</v>
      </c>
      <c r="H157" s="12">
        <v>3</v>
      </c>
    </row>
    <row r="158" spans="1:8" ht="27" customHeight="1" x14ac:dyDescent="0.15">
      <c r="A158" s="9" t="s">
        <v>171</v>
      </c>
      <c r="B158" s="9" t="s">
        <v>177</v>
      </c>
      <c r="C158" s="10">
        <v>5</v>
      </c>
      <c r="D158" s="1" t="s">
        <v>16</v>
      </c>
      <c r="E158" s="11">
        <v>6013007</v>
      </c>
      <c r="F158" s="11">
        <v>4161000</v>
      </c>
      <c r="G158" s="11">
        <v>1852007</v>
      </c>
      <c r="H158" s="12">
        <v>4.2</v>
      </c>
    </row>
    <row r="159" spans="1:8" ht="27" customHeight="1" x14ac:dyDescent="0.15">
      <c r="A159" s="9" t="s">
        <v>171</v>
      </c>
      <c r="B159" s="9" t="s">
        <v>178</v>
      </c>
      <c r="C159" s="10">
        <v>1</v>
      </c>
      <c r="D159" s="1" t="s">
        <v>16</v>
      </c>
      <c r="E159" s="11">
        <v>4700079</v>
      </c>
      <c r="F159" s="11">
        <v>4700078</v>
      </c>
      <c r="G159" s="11">
        <v>1</v>
      </c>
      <c r="H159" s="12">
        <v>4</v>
      </c>
    </row>
    <row r="160" spans="1:8" ht="27" customHeight="1" x14ac:dyDescent="0.15">
      <c r="A160" s="9" t="s">
        <v>171</v>
      </c>
      <c r="B160" s="9" t="s">
        <v>179</v>
      </c>
      <c r="C160" s="10">
        <v>2</v>
      </c>
      <c r="D160" s="1" t="s">
        <v>16</v>
      </c>
      <c r="E160" s="11">
        <v>3480000</v>
      </c>
      <c r="F160" s="11">
        <v>3479998</v>
      </c>
      <c r="G160" s="11">
        <v>2</v>
      </c>
      <c r="H160" s="12">
        <v>4</v>
      </c>
    </row>
    <row r="161" spans="1:8" ht="27" customHeight="1" x14ac:dyDescent="0.15">
      <c r="A161" s="21" t="s">
        <v>180</v>
      </c>
      <c r="B161" s="21"/>
      <c r="C161" s="16">
        <f>SUM(C4:C160)</f>
        <v>1198</v>
      </c>
      <c r="D161" s="2"/>
      <c r="E161" s="11">
        <f>SUM(E4:E160)</f>
        <v>2932904750</v>
      </c>
      <c r="F161" s="11">
        <f>SUM(F4:F160)</f>
        <v>1603311540</v>
      </c>
      <c r="G161" s="11">
        <f>SUM(G4:G160)</f>
        <v>1329593210</v>
      </c>
      <c r="H161" s="17"/>
    </row>
    <row r="162" spans="1:8" ht="27" customHeight="1" x14ac:dyDescent="0.15">
      <c r="D162" s="3"/>
      <c r="E162" s="3"/>
      <c r="F162" s="3"/>
      <c r="G162" s="3"/>
      <c r="H162" s="3"/>
    </row>
    <row r="163" spans="1:8" ht="27" customHeight="1" x14ac:dyDescent="0.15">
      <c r="D163" s="3"/>
      <c r="E163" s="3"/>
      <c r="F163" s="3"/>
      <c r="G163" s="3"/>
      <c r="H163" s="3"/>
    </row>
    <row r="164" spans="1:8" ht="27" customHeight="1" x14ac:dyDescent="0.15">
      <c r="E164" s="3"/>
      <c r="F164" s="3"/>
      <c r="G164" s="3"/>
      <c r="H164" s="3"/>
    </row>
    <row r="165" spans="1:8" ht="27" customHeight="1" x14ac:dyDescent="0.15">
      <c r="E165" s="3"/>
      <c r="F165" s="3"/>
      <c r="G165" s="3"/>
      <c r="H165" s="3"/>
    </row>
    <row r="166" spans="1:8" ht="27" customHeight="1" x14ac:dyDescent="0.15">
      <c r="E166" s="3"/>
      <c r="F166" s="3"/>
      <c r="G166" s="3"/>
      <c r="H166" s="3"/>
    </row>
    <row r="167" spans="1:8" ht="27" customHeight="1" x14ac:dyDescent="0.15">
      <c r="E167" s="3"/>
      <c r="F167" s="3"/>
      <c r="G167" s="3"/>
      <c r="H167" s="3"/>
    </row>
    <row r="168" spans="1:8" ht="27" customHeight="1" x14ac:dyDescent="0.15">
      <c r="E168" s="3"/>
      <c r="F168" s="3"/>
      <c r="G168" s="3"/>
      <c r="H168" s="3"/>
    </row>
  </sheetData>
  <autoFilter ref="A3:H157"/>
  <mergeCells count="2">
    <mergeCell ref="A1:H1"/>
    <mergeCell ref="A161:B161"/>
  </mergeCells>
  <phoneticPr fontId="8"/>
  <pageMargins left="0.70866141732283472" right="0.70866141732283472" top="0.35433070866141736" bottom="0.35433070866141736" header="0.31496062992125984" footer="0.31496062992125984"/>
  <pageSetup paperSize="9" scale="8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固定資産台帳（重要物品）</vt:lpstr>
      <vt:lpstr>'固定資産台帳（重要物品）'!Print_Titles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青柳 直之</dc:creator>
  <cp:lastModifiedBy>小池 妙子</cp:lastModifiedBy>
  <cp:lastPrinted>2024-10-03T01:26:23Z</cp:lastPrinted>
  <dcterms:created xsi:type="dcterms:W3CDTF">2023-09-12T02:10:16Z</dcterms:created>
  <dcterms:modified xsi:type="dcterms:W3CDTF">2024-10-03T05:06:02Z</dcterms:modified>
</cp:coreProperties>
</file>