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産業経済部\経営支援課\融資係\18 セーフティネット関連\認定確認書（Excel版）\"/>
    </mc:Choice>
  </mc:AlternateContent>
  <bookViews>
    <workbookView xWindow="0" yWindow="0" windowWidth="15345" windowHeight="4575"/>
  </bookViews>
  <sheets>
    <sheet name="４号認定確認書" sheetId="1" r:id="rId1"/>
    <sheet name="４号認定確認書 (2～6か月平均比較)" sheetId="2" r:id="rId2"/>
  </sheets>
  <definedNames>
    <definedName name="_xlnm.Print_Area" localSheetId="0">'４号認定確認書'!$A$1:$Z$37</definedName>
    <definedName name="_xlnm.Print_Area" localSheetId="1">'４号認定確認書 (2～6か月平均比較)'!$A$1:$Z$40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E26" i="1"/>
  <c r="C14" i="2" l="1"/>
  <c r="B14" i="2"/>
  <c r="N13" i="2" l="1"/>
  <c r="O13" i="2"/>
  <c r="P13" i="2"/>
  <c r="Y13" i="2"/>
  <c r="K14" i="2"/>
  <c r="N14" i="2"/>
  <c r="O14" i="2"/>
  <c r="P14" i="2"/>
  <c r="Y14" i="2"/>
  <c r="J9" i="2"/>
  <c r="T28" i="2" l="1"/>
  <c r="T26" i="2"/>
  <c r="P18" i="2"/>
  <c r="F19" i="2" l="1"/>
  <c r="S32" i="2"/>
  <c r="R35" i="2" s="1"/>
  <c r="F32" i="2"/>
  <c r="E35" i="2" s="1"/>
  <c r="C32" i="2"/>
  <c r="C33" i="2" s="1"/>
  <c r="B32" i="2"/>
  <c r="S19" i="2"/>
  <c r="S20" i="2" s="1"/>
  <c r="H12" i="2"/>
  <c r="F20" i="2" l="1"/>
  <c r="Q37" i="2"/>
  <c r="J7" i="2"/>
  <c r="C34" i="2"/>
  <c r="P34" i="2" s="1"/>
  <c r="P33" i="2"/>
  <c r="B33" i="2"/>
  <c r="B34" i="2" s="1"/>
  <c r="O34" i="2" s="1"/>
  <c r="O15" i="2"/>
  <c r="O16" i="2"/>
  <c r="O17" i="2"/>
  <c r="O18" i="2"/>
  <c r="O32" i="2"/>
  <c r="N15" i="2"/>
  <c r="N16" i="2"/>
  <c r="N17" i="2"/>
  <c r="N18" i="2"/>
  <c r="P15" i="2"/>
  <c r="P16" i="2"/>
  <c r="P17" i="2"/>
  <c r="P32" i="2"/>
  <c r="O33" i="2" l="1"/>
  <c r="B24" i="1"/>
  <c r="P23" i="1" l="1"/>
  <c r="C24" i="1"/>
  <c r="C25" i="1" s="1"/>
  <c r="P25" i="1" s="1"/>
  <c r="O24" i="1" l="1"/>
  <c r="N24" i="1"/>
  <c r="N25" i="1" s="1"/>
  <c r="P24" i="1"/>
  <c r="B25" i="1"/>
  <c r="O25" i="1" l="1"/>
  <c r="Y35" i="2"/>
  <c r="Y34" i="2"/>
  <c r="Y33" i="2"/>
  <c r="Y32" i="2"/>
  <c r="K35" i="2"/>
  <c r="K34" i="2"/>
  <c r="K33" i="2"/>
  <c r="K32" i="2"/>
  <c r="Y28" i="2"/>
  <c r="Y26" i="2"/>
  <c r="Y20" i="2"/>
  <c r="Y19" i="2"/>
  <c r="Y18" i="2"/>
  <c r="Y17" i="2"/>
  <c r="Y16" i="2"/>
  <c r="Y15" i="2"/>
  <c r="K20" i="2"/>
  <c r="K19" i="2"/>
  <c r="K18" i="2"/>
  <c r="K17" i="2"/>
  <c r="K16" i="2"/>
  <c r="K15" i="2"/>
  <c r="Y9" i="2"/>
  <c r="Y7" i="2"/>
  <c r="Y19" i="1"/>
  <c r="Y17" i="1"/>
  <c r="Y9" i="1"/>
  <c r="Y7" i="1"/>
  <c r="K26" i="1"/>
  <c r="Y26" i="1"/>
  <c r="Y25" i="1"/>
  <c r="Y24" i="1"/>
  <c r="Y23" i="1"/>
  <c r="K25" i="1"/>
  <c r="K24" i="1"/>
  <c r="T17" i="1" l="1"/>
  <c r="T9" i="1" l="1"/>
  <c r="T7" i="1"/>
  <c r="T7" i="2"/>
  <c r="T9" i="2" l="1"/>
  <c r="R22" i="2" s="1"/>
  <c r="R12" i="1"/>
  <c r="T19" i="1" l="1"/>
  <c r="Q30" i="1"/>
</calcChain>
</file>

<file path=xl/sharedStrings.xml><?xml version="1.0" encoding="utf-8"?>
<sst xmlns="http://schemas.openxmlformats.org/spreadsheetml/2006/main" count="124" uniqueCount="51">
  <si>
    <t>（イ）最近１カ月の売上高等</t>
    <rPh sb="3" eb="5">
      <t>サイキン</t>
    </rPh>
    <rPh sb="7" eb="8">
      <t>ゲツ</t>
    </rPh>
    <rPh sb="9" eb="11">
      <t>ウリアゲ</t>
    </rPh>
    <rPh sb="11" eb="12">
      <t>ダカ</t>
    </rPh>
    <rPh sb="12" eb="13">
      <t>トウ</t>
    </rPh>
    <phoneticPr fontId="2"/>
  </si>
  <si>
    <t>　A：災害等発生における最近１カ月の売上高等</t>
    <rPh sb="3" eb="5">
      <t>サイガイ</t>
    </rPh>
    <rPh sb="5" eb="6">
      <t>トウ</t>
    </rPh>
    <rPh sb="6" eb="8">
      <t>ハッセイ</t>
    </rPh>
    <rPh sb="12" eb="14">
      <t>サイキン</t>
    </rPh>
    <rPh sb="16" eb="17">
      <t>ゲツ</t>
    </rPh>
    <rPh sb="18" eb="20">
      <t>ウリアゲ</t>
    </rPh>
    <rPh sb="20" eb="21">
      <t>ダカ</t>
    </rPh>
    <rPh sb="21" eb="22">
      <t>トウ</t>
    </rPh>
    <phoneticPr fontId="2"/>
  </si>
  <si>
    <t>　B：Aの期間に対応する前年１カ月の売上高等</t>
    <rPh sb="5" eb="7">
      <t>キカン</t>
    </rPh>
    <rPh sb="8" eb="10">
      <t>タイオウ</t>
    </rPh>
    <rPh sb="12" eb="14">
      <t>ゼンネン</t>
    </rPh>
    <rPh sb="16" eb="17">
      <t>ゲツ</t>
    </rPh>
    <rPh sb="18" eb="20">
      <t>ウリアゲ</t>
    </rPh>
    <rPh sb="20" eb="21">
      <t>ダカ</t>
    </rPh>
    <rPh sb="21" eb="22">
      <t>トウ</t>
    </rPh>
    <phoneticPr fontId="2"/>
  </si>
  <si>
    <t>B－A</t>
    <phoneticPr fontId="2"/>
  </si>
  <si>
    <t>B</t>
    <phoneticPr fontId="2"/>
  </si>
  <si>
    <t>×</t>
    <phoneticPr fontId="2"/>
  </si>
  <si>
    <t>１００</t>
    <phoneticPr fontId="2"/>
  </si>
  <si>
    <t>（イ）</t>
    <phoneticPr fontId="2"/>
  </si>
  <si>
    <t>減少率</t>
    <rPh sb="0" eb="2">
      <t>ゲンショウ</t>
    </rPh>
    <rPh sb="2" eb="3">
      <t>リツ</t>
    </rPh>
    <phoneticPr fontId="2"/>
  </si>
  <si>
    <t>％（実績）</t>
    <phoneticPr fontId="2"/>
  </si>
  <si>
    <t>≧ 20％</t>
    <phoneticPr fontId="2"/>
  </si>
  <si>
    <t>（ロ）最近３カ月間の比較</t>
    <rPh sb="3" eb="5">
      <t>サイキン</t>
    </rPh>
    <rPh sb="7" eb="8">
      <t>ゲツ</t>
    </rPh>
    <rPh sb="8" eb="9">
      <t>カン</t>
    </rPh>
    <rPh sb="10" eb="12">
      <t>ヒカク</t>
    </rPh>
    <phoneticPr fontId="2"/>
  </si>
  <si>
    <t>　C：Aの期間後２カ月間の売上高等</t>
    <rPh sb="5" eb="7">
      <t>キカン</t>
    </rPh>
    <rPh sb="7" eb="8">
      <t>ゴ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phoneticPr fontId="2"/>
  </si>
  <si>
    <t>　D：Cの期間に対応する前年の２カ月間の売上高等</t>
    <rPh sb="5" eb="7">
      <t>キカン</t>
    </rPh>
    <rPh sb="8" eb="10">
      <t>タイオウ</t>
    </rPh>
    <rPh sb="12" eb="14">
      <t>ゼンネン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phoneticPr fontId="2"/>
  </si>
  <si>
    <t>４号認定確認書（コロナウイルス対策）</t>
    <rPh sb="1" eb="2">
      <t>ゴウ</t>
    </rPh>
    <rPh sb="2" eb="4">
      <t>ニンテイ</t>
    </rPh>
    <rPh sb="4" eb="7">
      <t>カクニンショ</t>
    </rPh>
    <rPh sb="15" eb="17">
      <t>タイサク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</si>
  <si>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</si>
  <si>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</si>
  <si>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計</t>
    <rPh sb="0" eb="1">
      <t>ケイ</t>
    </rPh>
    <phoneticPr fontId="2"/>
  </si>
  <si>
    <t>A:</t>
    <phoneticPr fontId="2"/>
  </si>
  <si>
    <t>C:</t>
    <phoneticPr fontId="2"/>
  </si>
  <si>
    <t>B:</t>
    <phoneticPr fontId="2"/>
  </si>
  <si>
    <t>D:</t>
    <phoneticPr fontId="2"/>
  </si>
  <si>
    <t>見込</t>
  </si>
  <si>
    <t>（B+D）　－　（A+C）</t>
    <phoneticPr fontId="2"/>
  </si>
  <si>
    <t>（B+D）</t>
    <phoneticPr fontId="2"/>
  </si>
  <si>
    <t>（ロ）</t>
    <phoneticPr fontId="2"/>
  </si>
  <si>
    <t>％（実績見込）</t>
    <rPh sb="4" eb="6">
      <t>ミコミ</t>
    </rPh>
    <phoneticPr fontId="2"/>
  </si>
  <si>
    <t>　　「最近３カ月」とは、災害等発生の月を含んだ３カ月の売上高等の実績です。
　　認定には、（イ）（ロ）とも20％以上の減少が必要です。</t>
    <rPh sb="3" eb="5">
      <t>サイキン</t>
    </rPh>
    <rPh sb="7" eb="8">
      <t>ゲツ</t>
    </rPh>
    <rPh sb="12" eb="14">
      <t>サイガイ</t>
    </rPh>
    <rPh sb="14" eb="15">
      <t>トウ</t>
    </rPh>
    <rPh sb="15" eb="17">
      <t>ハッセイ</t>
    </rPh>
    <rPh sb="18" eb="19">
      <t>ツキ</t>
    </rPh>
    <rPh sb="20" eb="21">
      <t>フク</t>
    </rPh>
    <rPh sb="25" eb="26">
      <t>ゲツ</t>
    </rPh>
    <rPh sb="27" eb="31">
      <t>ウリアゲダカトウ</t>
    </rPh>
    <rPh sb="32" eb="34">
      <t>ジッセキ</t>
    </rPh>
    <rPh sb="40" eb="42">
      <t>ニンテイ</t>
    </rPh>
    <rPh sb="56" eb="58">
      <t>イジョウ</t>
    </rPh>
    <rPh sb="59" eb="61">
      <t>ゲンショウ</t>
    </rPh>
    <rPh sb="62" eb="64">
      <t>ヒツヨウ</t>
    </rPh>
    <phoneticPr fontId="2"/>
  </si>
  <si>
    <t>法人名　or　事業主名 :</t>
    <rPh sb="0" eb="2">
      <t>ホウジン</t>
    </rPh>
    <rPh sb="2" eb="3">
      <t>メイ</t>
    </rPh>
    <rPh sb="7" eb="10">
      <t>ジギョウヌシ</t>
    </rPh>
    <rPh sb="10" eb="11">
      <t>メイ</t>
    </rPh>
    <phoneticPr fontId="2"/>
  </si>
  <si>
    <t>R</t>
  </si>
  <si>
    <t>千円</t>
  </si>
  <si>
    <t>平均</t>
    <rPh sb="0" eb="2">
      <t>ヘイキン</t>
    </rPh>
    <phoneticPr fontId="2"/>
  </si>
  <si>
    <t>最近</t>
    <phoneticPr fontId="2"/>
  </si>
  <si>
    <t>　A：災害等発生における最近</t>
    <phoneticPr fontId="2"/>
  </si>
  <si>
    <t>Ｂ：Ａの期間に対応する前年</t>
    <phoneticPr fontId="2"/>
  </si>
  <si>
    <r>
      <t>カ月の平均売上高</t>
    </r>
    <r>
      <rPr>
        <sz val="12"/>
        <color theme="1"/>
        <rFont val="ＭＳ Ｐ明朝"/>
        <family val="1"/>
        <charset val="128"/>
      </rPr>
      <t>（最長6カ月）</t>
    </r>
    <rPh sb="3" eb="5">
      <t>ヘイキン</t>
    </rPh>
    <phoneticPr fontId="2"/>
  </si>
  <si>
    <r>
      <t xml:space="preserve">最近３カ月間 </t>
    </r>
    <r>
      <rPr>
        <sz val="12"/>
        <color theme="1"/>
        <rFont val="ＭＳ Ｐ明朝"/>
        <family val="1"/>
        <charset val="128"/>
      </rPr>
      <t xml:space="preserve">の </t>
    </r>
    <r>
      <rPr>
        <sz val="14"/>
        <color theme="1"/>
        <rFont val="ＭＳ Ｐ明朝"/>
        <family val="1"/>
        <charset val="128"/>
      </rPr>
      <t>売上高</t>
    </r>
    <rPh sb="0" eb="2">
      <t>サイキン</t>
    </rPh>
    <rPh sb="4" eb="5">
      <t>ゲツ</t>
    </rPh>
    <rPh sb="5" eb="6">
      <t>カン</t>
    </rPh>
    <rPh sb="9" eb="12">
      <t>ウリアゲダカ</t>
    </rPh>
    <phoneticPr fontId="2"/>
  </si>
  <si>
    <r>
      <t xml:space="preserve">前 年 同 期 </t>
    </r>
    <r>
      <rPr>
        <sz val="12"/>
        <color theme="1"/>
        <rFont val="ＭＳ Ｐ明朝"/>
        <family val="1"/>
        <charset val="128"/>
      </rPr>
      <t>の</t>
    </r>
    <r>
      <rPr>
        <sz val="14"/>
        <color theme="1"/>
        <rFont val="ＭＳ Ｐ明朝"/>
        <family val="1"/>
        <charset val="128"/>
      </rPr>
      <t xml:space="preserve"> 売上高</t>
    </r>
    <rPh sb="0" eb="1">
      <t>マエ</t>
    </rPh>
    <rPh sb="2" eb="3">
      <t>トシ</t>
    </rPh>
    <rPh sb="4" eb="5">
      <t>ドウ</t>
    </rPh>
    <rPh sb="6" eb="7">
      <t>キ</t>
    </rPh>
    <phoneticPr fontId="2"/>
  </si>
  <si>
    <t>※売上高が見込の場合は見込を丸で囲むこと</t>
    <rPh sb="1" eb="4">
      <t>ウリアゲダカ</t>
    </rPh>
    <rPh sb="5" eb="7">
      <t>ミコミ</t>
    </rPh>
    <rPh sb="8" eb="10">
      <t>バアイ</t>
    </rPh>
    <rPh sb="11" eb="13">
      <t>ミコミ</t>
    </rPh>
    <rPh sb="14" eb="15">
      <t>マル</t>
    </rPh>
    <rPh sb="16" eb="17">
      <t>カコ</t>
    </rPh>
    <phoneticPr fontId="2"/>
  </si>
  <si>
    <r>
      <t>新</t>
    </r>
    <r>
      <rPr>
        <sz val="10"/>
        <color theme="1"/>
        <rFont val="HG丸ｺﾞｼｯｸM-PRO"/>
        <family val="3"/>
        <charset val="128"/>
      </rPr>
      <t>しい</t>
    </r>
    <rPh sb="0" eb="1">
      <t>アタラ</t>
    </rPh>
    <phoneticPr fontId="2"/>
  </si>
  <si>
    <r>
      <t>古</t>
    </r>
    <r>
      <rPr>
        <sz val="10"/>
        <color theme="1"/>
        <rFont val="HG丸ｺﾞｼｯｸM-PRO"/>
        <family val="3"/>
        <charset val="128"/>
      </rPr>
      <t>い</t>
    </r>
    <rPh sb="0" eb="1">
      <t>フル</t>
    </rPh>
    <phoneticPr fontId="2"/>
  </si>
  <si>
    <t>前年同期の売上高</t>
    <rPh sb="0" eb="1">
      <t>マエ</t>
    </rPh>
    <rPh sb="1" eb="2">
      <t>トシ</t>
    </rPh>
    <rPh sb="2" eb="3">
      <t>ドウ</t>
    </rPh>
    <rPh sb="3" eb="4">
      <t>キ</t>
    </rPh>
    <rPh sb="5" eb="8">
      <t>ウリアゲダカ</t>
    </rPh>
    <phoneticPr fontId="2"/>
  </si>
  <si>
    <t>カ月間の売上高</t>
    <rPh sb="4" eb="7">
      <t>ウリアゲダカ</t>
    </rPh>
    <phoneticPr fontId="2"/>
  </si>
  <si>
    <t>R</t>
    <phoneticPr fontId="2"/>
  </si>
  <si>
    <t>最近３カ月間 の 売上高</t>
    <rPh sb="0" eb="2">
      <t>サイキン</t>
    </rPh>
    <rPh sb="4" eb="5">
      <t>ゲツ</t>
    </rPh>
    <rPh sb="5" eb="6">
      <t>カン</t>
    </rPh>
    <rPh sb="9" eb="11">
      <t>ウリアゲ</t>
    </rPh>
    <rPh sb="11" eb="12">
      <t>ダカ</t>
    </rPh>
    <phoneticPr fontId="2"/>
  </si>
  <si>
    <t>前 年 同 期 の 売上高</t>
    <rPh sb="0" eb="1">
      <t>マエ</t>
    </rPh>
    <rPh sb="2" eb="3">
      <t>ネン</t>
    </rPh>
    <rPh sb="4" eb="5">
      <t>ドウ</t>
    </rPh>
    <rPh sb="6" eb="7">
      <t>キ</t>
    </rPh>
    <rPh sb="10" eb="12">
      <t>ウリアゲ</t>
    </rPh>
    <rPh sb="12" eb="13">
      <t>ダカ</t>
    </rPh>
    <phoneticPr fontId="2"/>
  </si>
  <si>
    <t>⇒</t>
    <phoneticPr fontId="2"/>
  </si>
  <si>
    <t>a:</t>
    <phoneticPr fontId="2"/>
  </si>
  <si>
    <t>b:</t>
    <phoneticPr fontId="2"/>
  </si>
  <si>
    <t>（b+D）　－　（a+C）</t>
    <phoneticPr fontId="2"/>
  </si>
  <si>
    <t>（b+D）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</si>
</sst>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auto="1"/>
      </patternFill>
    </fill>
    <fill>
      <patternFill patternType="gray125">
        <fgColor auto="1"/>
        <bgColor auto="1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/>
    <xf numFmtId="0" fontId="3" fillId="2" borderId="0" xfId="0" applyFont="1" applyFill="1" applyAlignment="1" applyProtection="1"/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1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vertical="center"/>
    </xf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" fillId="2" borderId="14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38" fontId="4" fillId="0" borderId="27" xfId="1" applyFont="1" applyBorder="1" applyAlignment="1" applyProtection="1">
      <alignment vertical="center"/>
    </xf>
    <xf numFmtId="0" fontId="3" fillId="2" borderId="29" xfId="0" applyFont="1" applyFill="1" applyBorder="1" applyProtection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 textRotation="180"/>
    </xf>
    <xf numFmtId="0" fontId="4" fillId="2" borderId="0" xfId="0" applyFont="1" applyFill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38" fontId="4" fillId="0" borderId="0" xfId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0" fontId="4" fillId="2" borderId="16" xfId="0" applyFont="1" applyFill="1" applyBorder="1" applyAlignment="1" applyProtection="1"/>
    <xf numFmtId="0" fontId="5" fillId="2" borderId="16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/>
    <xf numFmtId="0" fontId="3" fillId="2" borderId="16" xfId="0" applyFont="1" applyFill="1" applyBorder="1" applyProtection="1">
      <alignment vertical="center"/>
    </xf>
    <xf numFmtId="0" fontId="4" fillId="2" borderId="16" xfId="0" applyFont="1" applyFill="1" applyBorder="1" applyAlignment="1" applyProtection="1">
      <alignment horizontal="right"/>
    </xf>
    <xf numFmtId="0" fontId="4" fillId="2" borderId="17" xfId="0" applyFont="1" applyFill="1" applyBorder="1" applyAlignment="1" applyProtection="1">
      <alignment horizontal="right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38" fontId="4" fillId="0" borderId="1" xfId="1" applyFont="1" applyBorder="1" applyAlignment="1" applyProtection="1">
      <alignment vertical="center"/>
    </xf>
    <xf numFmtId="38" fontId="4" fillId="0" borderId="25" xfId="1" applyFont="1" applyBorder="1" applyAlignment="1" applyProtection="1">
      <alignment vertical="center"/>
    </xf>
    <xf numFmtId="0" fontId="3" fillId="2" borderId="29" xfId="0" applyFont="1" applyFill="1" applyBorder="1" applyAlignment="1" applyProtection="1"/>
    <xf numFmtId="0" fontId="5" fillId="0" borderId="30" xfId="0" applyFont="1" applyBorder="1" applyAlignment="1" applyProtection="1">
      <alignment horizontal="center" vertical="center"/>
    </xf>
    <xf numFmtId="0" fontId="3" fillId="2" borderId="17" xfId="0" applyFont="1" applyFill="1" applyBorder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/>
    </xf>
    <xf numFmtId="38" fontId="4" fillId="2" borderId="1" xfId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quotePrefix="1" applyFont="1" applyFill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38" fontId="4" fillId="0" borderId="26" xfId="1" applyFont="1" applyBorder="1" applyAlignment="1" applyProtection="1">
      <alignment horizontal="right" vertical="center"/>
    </xf>
    <xf numFmtId="38" fontId="4" fillId="0" borderId="27" xfId="1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/>
    </xf>
    <xf numFmtId="0" fontId="9" fillId="4" borderId="0" xfId="0" applyFont="1" applyFill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9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right" vertical="top"/>
    </xf>
    <xf numFmtId="0" fontId="5" fillId="0" borderId="1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8" fontId="4" fillId="0" borderId="27" xfId="1" applyNumberFormat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6">
    <dxf>
      <fill>
        <patternFill patternType="mediumGray">
          <fgColor theme="8" tint="0.59996337778862885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mediumGray">
          <fgColor theme="8" tint="0.59996337778862885"/>
          <bgColor auto="1"/>
        </patternFill>
      </fill>
    </dxf>
    <dxf>
      <fill>
        <patternFill patternType="mediumGray">
          <fgColor theme="8" tint="0.59996337778862885"/>
          <bgColor auto="1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189144</xdr:colOff>
      <xdr:row>19</xdr:row>
      <xdr:rowOff>121883</xdr:rowOff>
    </xdr:from>
    <xdr:to>
      <xdr:col>33</xdr:col>
      <xdr:colOff>222389</xdr:colOff>
      <xdr:row>22</xdr:row>
      <xdr:rowOff>79514</xdr:rowOff>
    </xdr:to>
    <xdr:sp macro="" textlink="">
      <xdr:nvSpPr>
        <xdr:cNvPr id="10" name="四角形吹き出し 9"/>
        <xdr:cNvSpPr/>
      </xdr:nvSpPr>
      <xdr:spPr>
        <a:xfrm>
          <a:off x="7494819" y="5579708"/>
          <a:ext cx="1633445" cy="586281"/>
        </a:xfrm>
        <a:prstGeom prst="wedgeRectCallout">
          <a:avLst>
            <a:gd name="adj1" fmla="val -76554"/>
            <a:gd name="adj2" fmla="val -401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表を埋めると他の数字が自動計算されます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11</xdr:col>
      <xdr:colOff>265043</xdr:colOff>
      <xdr:row>23</xdr:row>
      <xdr:rowOff>16565</xdr:rowOff>
    </xdr:from>
    <xdr:to>
      <xdr:col>13</xdr:col>
      <xdr:colOff>0</xdr:colOff>
      <xdr:row>23</xdr:row>
      <xdr:rowOff>380999</xdr:rowOff>
    </xdr:to>
    <xdr:sp macro="" textlink="">
      <xdr:nvSpPr>
        <xdr:cNvPr id="2" name="楕円 1"/>
        <xdr:cNvSpPr/>
      </xdr:nvSpPr>
      <xdr:spPr>
        <a:xfrm>
          <a:off x="3180521" y="6468717"/>
          <a:ext cx="372718" cy="3644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265043</xdr:colOff>
      <xdr:row>24</xdr:row>
      <xdr:rowOff>24848</xdr:rowOff>
    </xdr:from>
    <xdr:to>
      <xdr:col>13</xdr:col>
      <xdr:colOff>0</xdr:colOff>
      <xdr:row>24</xdr:row>
      <xdr:rowOff>389282</xdr:rowOff>
    </xdr:to>
    <xdr:sp macro="" textlink="">
      <xdr:nvSpPr>
        <xdr:cNvPr id="5" name="楕円 4"/>
        <xdr:cNvSpPr/>
      </xdr:nvSpPr>
      <xdr:spPr>
        <a:xfrm>
          <a:off x="3180521" y="6874565"/>
          <a:ext cx="372718" cy="3644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132407</xdr:colOff>
      <xdr:row>9</xdr:row>
      <xdr:rowOff>381002</xdr:rowOff>
    </xdr:from>
    <xdr:to>
      <xdr:col>38</xdr:col>
      <xdr:colOff>31554</xdr:colOff>
      <xdr:row>12</xdr:row>
      <xdr:rowOff>213555</xdr:rowOff>
    </xdr:to>
    <xdr:sp macro="" textlink="">
      <xdr:nvSpPr>
        <xdr:cNvPr id="6" name="四角形吹き出し 5"/>
        <xdr:cNvSpPr/>
      </xdr:nvSpPr>
      <xdr:spPr>
        <a:xfrm>
          <a:off x="7619885" y="2890632"/>
          <a:ext cx="2549582" cy="718793"/>
        </a:xfrm>
        <a:prstGeom prst="wedgeRectCallout">
          <a:avLst>
            <a:gd name="adj1" fmla="val -73214"/>
            <a:gd name="adj2" fmla="val -3225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表を埋めると他の数字が自動計算されます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32</xdr:row>
      <xdr:rowOff>314739</xdr:rowOff>
    </xdr:to>
    <xdr:sp macro="" textlink="">
      <xdr:nvSpPr>
        <xdr:cNvPr id="9" name="楕円 8"/>
        <xdr:cNvSpPr/>
      </xdr:nvSpPr>
      <xdr:spPr>
        <a:xfrm>
          <a:off x="3180522" y="8713304"/>
          <a:ext cx="331304" cy="31473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33</xdr:row>
      <xdr:rowOff>314739</xdr:rowOff>
    </xdr:to>
    <xdr:sp macro="" textlink="">
      <xdr:nvSpPr>
        <xdr:cNvPr id="10" name="楕円 9"/>
        <xdr:cNvSpPr/>
      </xdr:nvSpPr>
      <xdr:spPr>
        <a:xfrm>
          <a:off x="3180522" y="9044609"/>
          <a:ext cx="331304" cy="31473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140804</xdr:colOff>
      <xdr:row>28</xdr:row>
      <xdr:rowOff>198782</xdr:rowOff>
    </xdr:from>
    <xdr:to>
      <xdr:col>38</xdr:col>
      <xdr:colOff>39951</xdr:colOff>
      <xdr:row>31</xdr:row>
      <xdr:rowOff>188705</xdr:rowOff>
    </xdr:to>
    <xdr:sp macro="" textlink="">
      <xdr:nvSpPr>
        <xdr:cNvPr id="7" name="四角形吹き出し 6"/>
        <xdr:cNvSpPr/>
      </xdr:nvSpPr>
      <xdr:spPr>
        <a:xfrm>
          <a:off x="7628282" y="7860195"/>
          <a:ext cx="2549582" cy="718793"/>
        </a:xfrm>
        <a:prstGeom prst="wedgeRectCallout">
          <a:avLst>
            <a:gd name="adj1" fmla="val -73214"/>
            <a:gd name="adj2" fmla="val 65912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表を埋めると他の数字が自動計算されます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zoomScaleSheetLayoutView="100" workbookViewId="0">
      <selection activeCell="J3" sqref="J3:X3"/>
    </sheetView>
  </sheetViews>
  <sheetFormatPr defaultColWidth="3.5" defaultRowHeight="21" customHeight="1" x14ac:dyDescent="0.4"/>
  <cols>
    <col min="1" max="12" width="3.5" style="2"/>
    <col min="13" max="13" width="4.875" style="2" customWidth="1"/>
    <col min="14" max="18" width="3.5" style="2"/>
    <col min="19" max="21" width="3.5" style="2" customWidth="1"/>
    <col min="22" max="26" width="3.5" style="2"/>
    <col min="27" max="16384" width="3.5" style="1"/>
  </cols>
  <sheetData>
    <row r="1" spans="1:26" ht="30.75" customHeight="1" x14ac:dyDescent="0.4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31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 x14ac:dyDescent="0.4">
      <c r="A3" s="3" t="s">
        <v>28</v>
      </c>
      <c r="B3" s="3"/>
      <c r="C3" s="3"/>
      <c r="D3" s="3"/>
      <c r="E3" s="3"/>
      <c r="F3" s="3"/>
      <c r="G3" s="3"/>
      <c r="H3" s="3"/>
      <c r="I3" s="15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4"/>
      <c r="Z3" s="4"/>
    </row>
    <row r="4" spans="1:26" ht="31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4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 x14ac:dyDescent="0.2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4"/>
      <c r="R7" s="4"/>
      <c r="S7" s="4"/>
      <c r="T7" s="84">
        <f>F23</f>
        <v>0</v>
      </c>
      <c r="U7" s="84"/>
      <c r="V7" s="84"/>
      <c r="W7" s="84"/>
      <c r="X7" s="84"/>
      <c r="Y7" s="83" t="str">
        <f>K23</f>
        <v>千円</v>
      </c>
      <c r="Z7" s="83"/>
    </row>
    <row r="8" spans="1:26" ht="2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1" customHeight="1" x14ac:dyDescent="0.2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4"/>
      <c r="R9" s="4"/>
      <c r="S9" s="4"/>
      <c r="T9" s="84">
        <f>S23</f>
        <v>0</v>
      </c>
      <c r="U9" s="84"/>
      <c r="V9" s="84"/>
      <c r="W9" s="84"/>
      <c r="X9" s="84"/>
      <c r="Y9" s="83" t="str">
        <f>K23</f>
        <v>千円</v>
      </c>
      <c r="Z9" s="83"/>
    </row>
    <row r="10" spans="1:26" ht="21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 x14ac:dyDescent="0.4">
      <c r="A11" s="4"/>
      <c r="B11" s="79" t="s">
        <v>3</v>
      </c>
      <c r="C11" s="79"/>
      <c r="D11" s="96" t="s">
        <v>5</v>
      </c>
      <c r="E11" s="97" t="s">
        <v>6</v>
      </c>
      <c r="F11" s="96"/>
      <c r="G11" s="9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 x14ac:dyDescent="0.4">
      <c r="A12" s="4"/>
      <c r="B12" s="96" t="s">
        <v>4</v>
      </c>
      <c r="C12" s="96"/>
      <c r="D12" s="96"/>
      <c r="E12" s="96"/>
      <c r="F12" s="96"/>
      <c r="G12" s="9"/>
      <c r="H12" s="9"/>
      <c r="I12" s="9"/>
      <c r="J12" s="4"/>
      <c r="K12" s="4"/>
      <c r="L12" s="4"/>
      <c r="M12" s="4"/>
      <c r="N12" s="4"/>
      <c r="O12" s="10" t="s">
        <v>7</v>
      </c>
      <c r="P12" s="79" t="s">
        <v>8</v>
      </c>
      <c r="Q12" s="79"/>
      <c r="R12" s="98" t="str">
        <f>IFERROR(ROUNDDOWN((T9-T7)/T9*100,1),"")</f>
        <v/>
      </c>
      <c r="S12" s="98"/>
      <c r="T12" s="98"/>
      <c r="U12" s="11" t="s">
        <v>9</v>
      </c>
      <c r="V12" s="11"/>
      <c r="W12" s="11"/>
      <c r="X12" s="6" t="s">
        <v>10</v>
      </c>
      <c r="Y12" s="6"/>
      <c r="Z12" s="12"/>
    </row>
    <row r="13" spans="1:26" ht="21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 x14ac:dyDescent="0.4">
      <c r="A15" s="5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7" ht="21" customHeight="1" x14ac:dyDescent="0.2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  <c r="S17" s="6"/>
      <c r="T17" s="84">
        <f>F24+F25</f>
        <v>0</v>
      </c>
      <c r="U17" s="84"/>
      <c r="V17" s="84"/>
      <c r="W17" s="84"/>
      <c r="X17" s="84"/>
      <c r="Y17" s="83" t="str">
        <f>K23</f>
        <v>千円</v>
      </c>
      <c r="Z17" s="83"/>
    </row>
    <row r="18" spans="1:27" ht="21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7" ht="21" customHeight="1" x14ac:dyDescent="0.2">
      <c r="A19" s="7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  <c r="R19" s="6"/>
      <c r="S19" s="6"/>
      <c r="T19" s="84">
        <f>S24+S25</f>
        <v>0</v>
      </c>
      <c r="U19" s="84"/>
      <c r="V19" s="84"/>
      <c r="W19" s="84"/>
      <c r="X19" s="84"/>
      <c r="Y19" s="83" t="str">
        <f>K23</f>
        <v>千円</v>
      </c>
      <c r="Z19" s="83"/>
    </row>
    <row r="20" spans="1:27" ht="21" customHeight="1" thickBot="1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9.75" customHeight="1" x14ac:dyDescent="0.4">
      <c r="A21" s="24"/>
      <c r="B21" s="25"/>
      <c r="C21" s="25"/>
      <c r="D21" s="25"/>
      <c r="E21" s="82" t="s">
        <v>36</v>
      </c>
      <c r="F21" s="82"/>
      <c r="G21" s="82"/>
      <c r="H21" s="82"/>
      <c r="I21" s="82"/>
      <c r="J21" s="82"/>
      <c r="K21" s="82"/>
      <c r="L21" s="82"/>
      <c r="M21" s="82"/>
      <c r="N21" s="30"/>
      <c r="O21" s="25"/>
      <c r="P21" s="25"/>
      <c r="Q21" s="25"/>
      <c r="R21" s="82" t="s">
        <v>37</v>
      </c>
      <c r="S21" s="82"/>
      <c r="T21" s="82"/>
      <c r="U21" s="82"/>
      <c r="V21" s="82"/>
      <c r="W21" s="82"/>
      <c r="X21" s="82"/>
      <c r="Y21" s="82"/>
      <c r="Z21" s="99"/>
    </row>
    <row r="22" spans="1:27" ht="18.75" x14ac:dyDescent="0.4">
      <c r="A22" s="109" t="s">
        <v>15</v>
      </c>
      <c r="B22" s="80"/>
      <c r="C22" s="91" t="s">
        <v>16</v>
      </c>
      <c r="D22" s="92"/>
      <c r="E22" s="81"/>
      <c r="F22" s="81"/>
      <c r="G22" s="81"/>
      <c r="H22" s="81"/>
      <c r="I22" s="81"/>
      <c r="J22" s="81"/>
      <c r="K22" s="81"/>
      <c r="L22" s="81"/>
      <c r="M22" s="81"/>
      <c r="N22" s="95" t="s">
        <v>15</v>
      </c>
      <c r="O22" s="80"/>
      <c r="P22" s="91" t="s">
        <v>16</v>
      </c>
      <c r="Q22" s="92"/>
      <c r="R22" s="81"/>
      <c r="S22" s="81"/>
      <c r="T22" s="81"/>
      <c r="U22" s="81"/>
      <c r="V22" s="81"/>
      <c r="W22" s="81"/>
      <c r="X22" s="81"/>
      <c r="Y22" s="81"/>
      <c r="Z22" s="100"/>
    </row>
    <row r="23" spans="1:27" ht="31.5" customHeight="1" x14ac:dyDescent="0.4">
      <c r="A23" s="26" t="s">
        <v>29</v>
      </c>
      <c r="B23" s="16"/>
      <c r="C23" s="75"/>
      <c r="D23" s="76"/>
      <c r="E23" s="22" t="s">
        <v>18</v>
      </c>
      <c r="F23" s="77"/>
      <c r="G23" s="77"/>
      <c r="H23" s="77"/>
      <c r="I23" s="77"/>
      <c r="J23" s="77"/>
      <c r="K23" s="79" t="s">
        <v>30</v>
      </c>
      <c r="L23" s="79"/>
      <c r="M23" s="36"/>
      <c r="N23" s="31"/>
      <c r="O23" s="16"/>
      <c r="P23" s="87" t="str">
        <f>IF(C23="","",C23)</f>
        <v/>
      </c>
      <c r="Q23" s="88"/>
      <c r="R23" s="23" t="s">
        <v>20</v>
      </c>
      <c r="S23" s="77"/>
      <c r="T23" s="77"/>
      <c r="U23" s="77"/>
      <c r="V23" s="77"/>
      <c r="W23" s="77"/>
      <c r="X23" s="77"/>
      <c r="Y23" s="89" t="str">
        <f>K23</f>
        <v>千円</v>
      </c>
      <c r="Z23" s="90"/>
      <c r="AA23" s="35"/>
    </row>
    <row r="24" spans="1:27" ht="31.5" customHeight="1" x14ac:dyDescent="0.4">
      <c r="A24" s="27" t="s">
        <v>29</v>
      </c>
      <c r="B24" s="16" t="str">
        <f>IF(B23="","",IF(C23=12,B23+1,B23))</f>
        <v/>
      </c>
      <c r="C24" s="75" t="str">
        <f>IF(C23="","",IF(C23=12,1,C23+1))</f>
        <v/>
      </c>
      <c r="D24" s="76"/>
      <c r="E24" s="20" t="s">
        <v>19</v>
      </c>
      <c r="F24" s="77"/>
      <c r="G24" s="77"/>
      <c r="H24" s="77"/>
      <c r="I24" s="77"/>
      <c r="J24" s="77"/>
      <c r="K24" s="80" t="str">
        <f>K23</f>
        <v>千円</v>
      </c>
      <c r="L24" s="80"/>
      <c r="M24" s="33" t="s">
        <v>22</v>
      </c>
      <c r="N24" s="32" t="str">
        <f>IF(N23="","",IF(AND(N23="h",P23&lt;=3),"H","R"))</f>
        <v/>
      </c>
      <c r="O24" s="16" t="str">
        <f>IF(O23="","",IF(AND(O23=31,P23&gt;=4),1,IF(P23=12,O23+1,O23)))</f>
        <v/>
      </c>
      <c r="P24" s="87" t="str">
        <f t="shared" ref="P24:P25" si="0">IF(C24="","",C24)</f>
        <v/>
      </c>
      <c r="Q24" s="88"/>
      <c r="R24" s="21" t="s">
        <v>21</v>
      </c>
      <c r="S24" s="77"/>
      <c r="T24" s="77"/>
      <c r="U24" s="77"/>
      <c r="V24" s="77"/>
      <c r="W24" s="77"/>
      <c r="X24" s="77"/>
      <c r="Y24" s="85" t="str">
        <f>K23</f>
        <v>千円</v>
      </c>
      <c r="Z24" s="86"/>
      <c r="AA24" s="37" t="s">
        <v>46</v>
      </c>
    </row>
    <row r="25" spans="1:27" ht="31.5" customHeight="1" x14ac:dyDescent="0.4">
      <c r="A25" s="28" t="s">
        <v>29</v>
      </c>
      <c r="B25" s="16" t="str">
        <f>IF(B24="","",IF(C24=12,B24+1,B24))</f>
        <v/>
      </c>
      <c r="C25" s="75" t="str">
        <f>IF(C24="","",IF(C24=12,1,C24+1))</f>
        <v/>
      </c>
      <c r="D25" s="76"/>
      <c r="E25" s="22" t="s">
        <v>19</v>
      </c>
      <c r="F25" s="78"/>
      <c r="G25" s="78"/>
      <c r="H25" s="78"/>
      <c r="I25" s="78"/>
      <c r="J25" s="78"/>
      <c r="K25" s="81" t="str">
        <f>K23</f>
        <v>千円</v>
      </c>
      <c r="L25" s="81"/>
      <c r="M25" s="34" t="s">
        <v>22</v>
      </c>
      <c r="N25" s="32" t="str">
        <f>IF(N24="","",IF(AND(N24="h",P24&lt;=3),"H","R"))</f>
        <v/>
      </c>
      <c r="O25" s="16" t="str">
        <f>IF(O24="","",IF(AND(O24=31,P24&gt;=4),1,IF(P24=12,O24+1,O24)))</f>
        <v/>
      </c>
      <c r="P25" s="87" t="str">
        <f t="shared" si="0"/>
        <v/>
      </c>
      <c r="Q25" s="88"/>
      <c r="R25" s="23" t="s">
        <v>21</v>
      </c>
      <c r="S25" s="78"/>
      <c r="T25" s="78"/>
      <c r="U25" s="78"/>
      <c r="V25" s="78"/>
      <c r="W25" s="78"/>
      <c r="X25" s="78"/>
      <c r="Y25" s="85" t="str">
        <f>K23</f>
        <v>千円</v>
      </c>
      <c r="Z25" s="86"/>
      <c r="AA25" s="35" t="s">
        <v>39</v>
      </c>
    </row>
    <row r="26" spans="1:27" ht="31.5" customHeight="1" thickBot="1" x14ac:dyDescent="0.45">
      <c r="A26" s="108" t="s">
        <v>17</v>
      </c>
      <c r="B26" s="104"/>
      <c r="C26" s="104"/>
      <c r="D26" s="104"/>
      <c r="E26" s="102">
        <f>SUM(F23:J25)</f>
        <v>0</v>
      </c>
      <c r="F26" s="103"/>
      <c r="G26" s="103"/>
      <c r="H26" s="103"/>
      <c r="I26" s="103"/>
      <c r="J26" s="103"/>
      <c r="K26" s="104" t="str">
        <f>K23</f>
        <v>千円</v>
      </c>
      <c r="L26" s="104"/>
      <c r="M26" s="29"/>
      <c r="N26" s="107" t="s">
        <v>17</v>
      </c>
      <c r="O26" s="104"/>
      <c r="P26" s="104"/>
      <c r="Q26" s="104"/>
      <c r="R26" s="102">
        <f>SUM(S23:X25)</f>
        <v>0</v>
      </c>
      <c r="S26" s="103"/>
      <c r="T26" s="103"/>
      <c r="U26" s="103"/>
      <c r="V26" s="103"/>
      <c r="W26" s="103"/>
      <c r="X26" s="103"/>
      <c r="Y26" s="105" t="str">
        <f>K23</f>
        <v>千円</v>
      </c>
      <c r="Z26" s="106"/>
    </row>
    <row r="27" spans="1:27" ht="21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  <c r="W27" s="4"/>
      <c r="X27" s="4"/>
      <c r="Y27" s="4"/>
      <c r="Z27" s="10" t="s">
        <v>38</v>
      </c>
    </row>
    <row r="28" spans="1:27" ht="21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7" ht="21" customHeight="1" x14ac:dyDescent="0.4">
      <c r="A29" s="4"/>
      <c r="B29" s="79" t="s">
        <v>23</v>
      </c>
      <c r="C29" s="79"/>
      <c r="D29" s="79"/>
      <c r="E29" s="79"/>
      <c r="F29" s="79"/>
      <c r="G29" s="79"/>
      <c r="H29" s="96" t="s">
        <v>5</v>
      </c>
      <c r="I29" s="13"/>
      <c r="J29" s="97" t="s">
        <v>6</v>
      </c>
      <c r="K29" s="9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7" ht="21" customHeight="1" x14ac:dyDescent="0.4">
      <c r="A30" s="4"/>
      <c r="B30" s="96" t="s">
        <v>24</v>
      </c>
      <c r="C30" s="96"/>
      <c r="D30" s="96"/>
      <c r="E30" s="96"/>
      <c r="F30" s="96"/>
      <c r="G30" s="96"/>
      <c r="H30" s="96"/>
      <c r="I30" s="13"/>
      <c r="J30" s="96"/>
      <c r="K30" s="96"/>
      <c r="L30" s="6"/>
      <c r="M30" s="14"/>
      <c r="N30" s="10" t="s">
        <v>25</v>
      </c>
      <c r="O30" s="79" t="s">
        <v>8</v>
      </c>
      <c r="P30" s="79"/>
      <c r="Q30" s="98" t="str">
        <f>IFERROR(ROUNDDOWN((R26-E26)/R26*100,1),"")</f>
        <v/>
      </c>
      <c r="R30" s="98"/>
      <c r="S30" s="98"/>
      <c r="T30" s="11" t="s">
        <v>26</v>
      </c>
      <c r="U30" s="11"/>
      <c r="V30" s="11"/>
      <c r="W30" s="11"/>
      <c r="X30" s="6" t="s">
        <v>10</v>
      </c>
      <c r="Y30" s="6"/>
      <c r="Z30" s="6"/>
    </row>
    <row r="31" spans="1:27" ht="21" customHeight="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7" ht="21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 x14ac:dyDescent="0.4">
      <c r="A33" s="101" t="s">
        <v>27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21" customHeight="1" x14ac:dyDescent="0.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21" customHeight="1" x14ac:dyDescent="0.4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21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</sheetData>
  <sheetProtection sheet="1" selectLockedCells="1"/>
  <mergeCells count="53">
    <mergeCell ref="S25:X25"/>
    <mergeCell ref="R21:Z22"/>
    <mergeCell ref="A33:Z35"/>
    <mergeCell ref="E26:J26"/>
    <mergeCell ref="R26:X26"/>
    <mergeCell ref="K26:L26"/>
    <mergeCell ref="Y26:Z26"/>
    <mergeCell ref="O30:P30"/>
    <mergeCell ref="Q30:S30"/>
    <mergeCell ref="J29:K30"/>
    <mergeCell ref="B29:G29"/>
    <mergeCell ref="B30:G30"/>
    <mergeCell ref="H29:H30"/>
    <mergeCell ref="N26:Q26"/>
    <mergeCell ref="A26:D26"/>
    <mergeCell ref="A22:B22"/>
    <mergeCell ref="C22:D22"/>
    <mergeCell ref="A1:Z1"/>
    <mergeCell ref="Y7:Z7"/>
    <mergeCell ref="Y9:Z9"/>
    <mergeCell ref="T7:X7"/>
    <mergeCell ref="T9:X9"/>
    <mergeCell ref="J3:X3"/>
    <mergeCell ref="N22:O22"/>
    <mergeCell ref="P22:Q22"/>
    <mergeCell ref="B11:C11"/>
    <mergeCell ref="B12:C12"/>
    <mergeCell ref="D11:D12"/>
    <mergeCell ref="E11:F12"/>
    <mergeCell ref="R12:T12"/>
    <mergeCell ref="P12:Q12"/>
    <mergeCell ref="K23:L23"/>
    <mergeCell ref="K24:L24"/>
    <mergeCell ref="K25:L25"/>
    <mergeCell ref="E21:M22"/>
    <mergeCell ref="Y17:Z17"/>
    <mergeCell ref="Y19:Z19"/>
    <mergeCell ref="T19:X19"/>
    <mergeCell ref="T17:X17"/>
    <mergeCell ref="Y24:Z24"/>
    <mergeCell ref="Y25:Z25"/>
    <mergeCell ref="P23:Q23"/>
    <mergeCell ref="S23:X23"/>
    <mergeCell ref="Y23:Z23"/>
    <mergeCell ref="P24:Q24"/>
    <mergeCell ref="S24:X24"/>
    <mergeCell ref="P25:Q25"/>
    <mergeCell ref="C23:D23"/>
    <mergeCell ref="C24:D24"/>
    <mergeCell ref="C25:D25"/>
    <mergeCell ref="F23:J23"/>
    <mergeCell ref="F24:J24"/>
    <mergeCell ref="F25:J25"/>
  </mergeCells>
  <phoneticPr fontId="2"/>
  <conditionalFormatting sqref="J3:X3">
    <cfRule type="cellIs" dxfId="25" priority="14" operator="equal">
      <formula>""</formula>
    </cfRule>
  </conditionalFormatting>
  <conditionalFormatting sqref="T7:X7">
    <cfRule type="cellIs" dxfId="24" priority="13" operator="equal">
      <formula>""</formula>
    </cfRule>
  </conditionalFormatting>
  <conditionalFormatting sqref="T9:X9">
    <cfRule type="cellIs" dxfId="23" priority="12" operator="equal">
      <formula>""</formula>
    </cfRule>
  </conditionalFormatting>
  <conditionalFormatting sqref="F23:J25">
    <cfRule type="cellIs" dxfId="22" priority="10" operator="equal">
      <formula>""</formula>
    </cfRule>
  </conditionalFormatting>
  <conditionalFormatting sqref="S23:X25">
    <cfRule type="cellIs" dxfId="21" priority="8" operator="equal">
      <formula>""</formula>
    </cfRule>
  </conditionalFormatting>
  <conditionalFormatting sqref="R12:T12">
    <cfRule type="cellIs" dxfId="20" priority="5" operator="lessThan">
      <formula>20</formula>
    </cfRule>
  </conditionalFormatting>
  <conditionalFormatting sqref="Q30:S30">
    <cfRule type="cellIs" dxfId="19" priority="4" operator="lessThan">
      <formula>20</formula>
    </cfRule>
  </conditionalFormatting>
  <conditionalFormatting sqref="B23:D23 N23:O23">
    <cfRule type="cellIs" dxfId="18" priority="3" operator="equal">
      <formula>""</formula>
    </cfRule>
  </conditionalFormatting>
  <conditionalFormatting sqref="B24:D25">
    <cfRule type="cellIs" dxfId="17" priority="2" operator="equal">
      <formula>""</formula>
    </cfRule>
  </conditionalFormatting>
  <conditionalFormatting sqref="N24:O25">
    <cfRule type="cellIs" dxfId="16" priority="1" operator="equal">
      <formula>""</formula>
    </cfRule>
  </conditionalFormatting>
  <dataValidations count="13">
    <dataValidation type="list" allowBlank="1" showInputMessage="1" showErrorMessage="1" sqref="K23:L23">
      <formula1>"円,千円"</formula1>
    </dataValidation>
    <dataValidation type="list" allowBlank="1" showInputMessage="1" showErrorMessage="1" sqref="A23:A25">
      <formula1>"R"</formula1>
    </dataValidation>
    <dataValidation type="list" allowBlank="1" showInputMessage="1" showErrorMessage="1" sqref="N23:N25">
      <formula1>"H,R"</formula1>
    </dataValidation>
    <dataValidation type="list" allowBlank="1" showInputMessage="1" sqref="B24:B25">
      <formula1>"5,6,7,8"</formula1>
    </dataValidation>
    <dataValidation type="list" allowBlank="1" showInputMessage="1" sqref="O23">
      <formula1>"31,1,2,3,4,5"</formula1>
    </dataValidation>
    <dataValidation type="list" allowBlank="1" showInputMessage="1" sqref="C24:D25">
      <formula1>"1,2,3,4,5,6,7,8,9,10,11,12"</formula1>
    </dataValidation>
    <dataValidation imeMode="halfAlpha" allowBlank="1" showInputMessage="1" showErrorMessage="1" sqref="S23:X25 F24:J25"/>
    <dataValidation type="list" imeMode="halfAlpha" allowBlank="1" showInputMessage="1" sqref="P23:Q25">
      <formula1>"1,2,3,4,5,6,7,8,9,10,11,12"</formula1>
    </dataValidation>
    <dataValidation imeMode="hiragana" allowBlank="1" showInputMessage="1" showErrorMessage="1" sqref="J3:X3"/>
    <dataValidation type="list" imeMode="halfAlpha" allowBlank="1" showInputMessage="1" sqref="O24:O25">
      <formula1>"31,1,2,3,4,5"</formula1>
    </dataValidation>
    <dataValidation type="list" allowBlank="1" showInputMessage="1" prompt="最近１カ月(年)" sqref="B23">
      <formula1>"5,6,7,8"</formula1>
    </dataValidation>
    <dataValidation type="list" allowBlank="1" showInputMessage="1" prompt="最近１カ月(月)" sqref="C23:D23">
      <formula1>"1,2,3,4,5,6,7,8,9,10,11,12"</formula1>
    </dataValidation>
    <dataValidation imeMode="halfAlpha" allowBlank="1" showInputMessage="1" showErrorMessage="1" prompt="最近１カ月(売上高)" sqref="F23:J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J29 E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zoomScaleNormal="100" zoomScaleSheetLayoutView="100" workbookViewId="0">
      <selection activeCell="J3" sqref="J3:X3"/>
    </sheetView>
  </sheetViews>
  <sheetFormatPr defaultColWidth="3.5" defaultRowHeight="21" customHeight="1" x14ac:dyDescent="0.4"/>
  <cols>
    <col min="1" max="12" width="3.5" style="2"/>
    <col min="13" max="13" width="4.375" style="2" customWidth="1"/>
    <col min="14" max="18" width="3.5" style="2"/>
    <col min="19" max="21" width="3.5" style="2" customWidth="1"/>
    <col min="22" max="26" width="3.5" style="2"/>
    <col min="27" max="16384" width="3.5" style="1"/>
  </cols>
  <sheetData>
    <row r="1" spans="1:27" ht="30.75" customHeight="1" x14ac:dyDescent="0.4">
      <c r="A1" s="122" t="s">
        <v>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7" ht="31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21" customHeight="1" x14ac:dyDescent="0.4">
      <c r="A3" s="3" t="s">
        <v>28</v>
      </c>
      <c r="B3" s="3"/>
      <c r="C3" s="3"/>
      <c r="D3" s="3"/>
      <c r="E3" s="3"/>
      <c r="F3" s="3"/>
      <c r="G3" s="3"/>
      <c r="H3" s="3"/>
      <c r="I3" s="15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4"/>
      <c r="Z3" s="4"/>
    </row>
    <row r="4" spans="1:27" ht="22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ht="21" customHeight="1" x14ac:dyDescent="0.4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12.7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ht="21" customHeight="1" x14ac:dyDescent="0.2">
      <c r="A7" s="7"/>
      <c r="B7" s="7"/>
      <c r="C7" s="7"/>
      <c r="D7" s="7"/>
      <c r="E7" s="7"/>
      <c r="F7" s="7"/>
      <c r="G7" s="7"/>
      <c r="H7" s="7"/>
      <c r="I7" s="18" t="s">
        <v>33</v>
      </c>
      <c r="J7" s="43">
        <f>H12</f>
        <v>0</v>
      </c>
      <c r="K7" s="7" t="s">
        <v>35</v>
      </c>
      <c r="L7" s="7"/>
      <c r="M7" s="8"/>
      <c r="N7" s="8"/>
      <c r="O7" s="8"/>
      <c r="P7" s="8"/>
      <c r="Q7" s="4"/>
      <c r="R7" s="4"/>
      <c r="S7" s="4"/>
      <c r="T7" s="84" t="str">
        <f>F20</f>
        <v/>
      </c>
      <c r="U7" s="84"/>
      <c r="V7" s="84"/>
      <c r="W7" s="84"/>
      <c r="X7" s="84"/>
      <c r="Y7" s="83" t="str">
        <f>K13</f>
        <v>千円</v>
      </c>
      <c r="Z7" s="83"/>
    </row>
    <row r="8" spans="1:27" ht="16.5" customHeight="1" x14ac:dyDescent="0.2">
      <c r="A8" s="7"/>
      <c r="B8" s="7"/>
      <c r="C8" s="7"/>
      <c r="D8" s="7"/>
      <c r="E8" s="7"/>
      <c r="F8" s="7"/>
      <c r="G8" s="7"/>
      <c r="H8" s="7"/>
      <c r="I8" s="19"/>
      <c r="J8" s="7"/>
      <c r="K8" s="7"/>
      <c r="L8" s="7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7" ht="21" customHeight="1" x14ac:dyDescent="0.2">
      <c r="A9" s="7"/>
      <c r="B9" s="7"/>
      <c r="C9" s="7"/>
      <c r="D9" s="7"/>
      <c r="E9" s="7"/>
      <c r="F9" s="7"/>
      <c r="G9" s="7"/>
      <c r="H9" s="7"/>
      <c r="I9" s="18" t="s">
        <v>34</v>
      </c>
      <c r="J9" s="43">
        <f>COUNTIF(S13:X18,"&gt;0")</f>
        <v>0</v>
      </c>
      <c r="K9" s="7" t="s">
        <v>35</v>
      </c>
      <c r="L9" s="7"/>
      <c r="M9" s="8"/>
      <c r="N9" s="8"/>
      <c r="O9" s="8"/>
      <c r="P9" s="8"/>
      <c r="Q9" s="4"/>
      <c r="R9" s="4"/>
      <c r="S9" s="4"/>
      <c r="T9" s="84" t="str">
        <f>S20</f>
        <v/>
      </c>
      <c r="U9" s="84"/>
      <c r="V9" s="84"/>
      <c r="W9" s="84"/>
      <c r="X9" s="84"/>
      <c r="Y9" s="83" t="str">
        <f>K13</f>
        <v>千円</v>
      </c>
      <c r="Z9" s="83"/>
    </row>
    <row r="10" spans="1:27" s="42" customFormat="1" ht="35.25" customHeight="1" thickBot="1" x14ac:dyDescent="0.4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7" ht="9.75" customHeight="1" x14ac:dyDescent="0.2">
      <c r="A11" s="52"/>
      <c r="B11" s="53"/>
      <c r="C11" s="53"/>
      <c r="D11" s="53"/>
      <c r="E11" s="54"/>
      <c r="F11" s="54"/>
      <c r="G11" s="54"/>
      <c r="H11" s="54"/>
      <c r="I11" s="55"/>
      <c r="J11" s="54"/>
      <c r="K11" s="54"/>
      <c r="L11" s="54"/>
      <c r="M11" s="63"/>
      <c r="N11" s="66"/>
      <c r="O11" s="56"/>
      <c r="P11" s="56"/>
      <c r="Q11" s="25"/>
      <c r="R11" s="57"/>
      <c r="S11" s="57"/>
      <c r="T11" s="57"/>
      <c r="U11" s="57"/>
      <c r="V11" s="57"/>
      <c r="W11" s="57"/>
      <c r="X11" s="57"/>
      <c r="Y11" s="58"/>
      <c r="Z11" s="59"/>
    </row>
    <row r="12" spans="1:27" ht="24.75" customHeight="1" x14ac:dyDescent="0.4">
      <c r="A12" s="109" t="s">
        <v>15</v>
      </c>
      <c r="B12" s="80"/>
      <c r="C12" s="91" t="s">
        <v>16</v>
      </c>
      <c r="D12" s="92"/>
      <c r="E12" s="127" t="s">
        <v>32</v>
      </c>
      <c r="F12" s="128"/>
      <c r="G12" s="128"/>
      <c r="H12" s="50">
        <f>COUNTIF(F13:J18,"&gt;0")</f>
        <v>0</v>
      </c>
      <c r="I12" s="126" t="s">
        <v>42</v>
      </c>
      <c r="J12" s="126"/>
      <c r="K12" s="126"/>
      <c r="L12" s="126"/>
      <c r="M12" s="126"/>
      <c r="N12" s="95" t="s">
        <v>15</v>
      </c>
      <c r="O12" s="80"/>
      <c r="P12" s="91" t="s">
        <v>16</v>
      </c>
      <c r="Q12" s="92"/>
      <c r="R12" s="123" t="s">
        <v>41</v>
      </c>
      <c r="S12" s="124"/>
      <c r="T12" s="124"/>
      <c r="U12" s="124"/>
      <c r="V12" s="124"/>
      <c r="W12" s="124"/>
      <c r="X12" s="124"/>
      <c r="Y12" s="124"/>
      <c r="Z12" s="125"/>
    </row>
    <row r="13" spans="1:27" ht="24" customHeight="1" x14ac:dyDescent="0.4">
      <c r="A13" s="26" t="s">
        <v>29</v>
      </c>
      <c r="B13" s="16"/>
      <c r="C13" s="111"/>
      <c r="D13" s="112"/>
      <c r="E13" s="22" t="s">
        <v>47</v>
      </c>
      <c r="F13" s="113"/>
      <c r="G13" s="113"/>
      <c r="H13" s="113"/>
      <c r="I13" s="113"/>
      <c r="J13" s="113"/>
      <c r="K13" s="81" t="s">
        <v>30</v>
      </c>
      <c r="L13" s="81"/>
      <c r="M13" s="36"/>
      <c r="N13" s="67" t="str">
        <f>IF(A13="","","R")</f>
        <v>R</v>
      </c>
      <c r="O13" s="39" t="str">
        <f>IF(B13="","",B13-1)</f>
        <v/>
      </c>
      <c r="P13" s="114" t="str">
        <f>IF(C13="","",C13)</f>
        <v/>
      </c>
      <c r="Q13" s="115"/>
      <c r="R13" s="51" t="s">
        <v>48</v>
      </c>
      <c r="S13" s="116"/>
      <c r="T13" s="116"/>
      <c r="U13" s="116"/>
      <c r="V13" s="116"/>
      <c r="W13" s="116"/>
      <c r="X13" s="116"/>
      <c r="Y13" s="85" t="str">
        <f>K13</f>
        <v>千円</v>
      </c>
      <c r="Z13" s="86"/>
      <c r="AA13" s="35" t="s">
        <v>39</v>
      </c>
    </row>
    <row r="14" spans="1:27" ht="24" customHeight="1" x14ac:dyDescent="0.4">
      <c r="A14" s="60" t="s">
        <v>29</v>
      </c>
      <c r="B14" s="16" t="str">
        <f>IF(B13="","",IF(C13=1,B13-1,B13))</f>
        <v/>
      </c>
      <c r="C14" s="119" t="str">
        <f>IF(C13="","",IF(C13=1,12,C13-1))</f>
        <v/>
      </c>
      <c r="D14" s="120"/>
      <c r="E14" s="44"/>
      <c r="F14" s="116"/>
      <c r="G14" s="116"/>
      <c r="H14" s="116"/>
      <c r="I14" s="116"/>
      <c r="J14" s="116"/>
      <c r="K14" s="80" t="str">
        <f>K13</f>
        <v>千円</v>
      </c>
      <c r="L14" s="80"/>
      <c r="M14" s="45"/>
      <c r="N14" s="67" t="str">
        <f t="shared" ref="N14:N18" si="0">IF(A14="","","R")</f>
        <v>R</v>
      </c>
      <c r="O14" s="39" t="str">
        <f t="shared" ref="O14:O18" si="1">IF(B14="","",B14-1)</f>
        <v/>
      </c>
      <c r="P14" s="114" t="str">
        <f t="shared" ref="P14:P17" si="2">IF(C14="","",C14)</f>
        <v/>
      </c>
      <c r="Q14" s="115"/>
      <c r="R14" s="44"/>
      <c r="S14" s="116"/>
      <c r="T14" s="116"/>
      <c r="U14" s="116"/>
      <c r="V14" s="116"/>
      <c r="W14" s="116"/>
      <c r="X14" s="116"/>
      <c r="Y14" s="85" t="str">
        <f>K13</f>
        <v>千円</v>
      </c>
      <c r="Z14" s="86"/>
      <c r="AA14" s="37" t="s">
        <v>46</v>
      </c>
    </row>
    <row r="15" spans="1:27" ht="24" customHeight="1" x14ac:dyDescent="0.4">
      <c r="A15" s="60" t="s">
        <v>29</v>
      </c>
      <c r="B15" s="16"/>
      <c r="C15" s="75"/>
      <c r="D15" s="76"/>
      <c r="E15" s="44"/>
      <c r="F15" s="116"/>
      <c r="G15" s="116"/>
      <c r="H15" s="116"/>
      <c r="I15" s="116"/>
      <c r="J15" s="116"/>
      <c r="K15" s="80" t="str">
        <f>K13</f>
        <v>千円</v>
      </c>
      <c r="L15" s="80"/>
      <c r="M15" s="45"/>
      <c r="N15" s="67" t="str">
        <f t="shared" si="0"/>
        <v>R</v>
      </c>
      <c r="O15" s="39" t="str">
        <f t="shared" si="1"/>
        <v/>
      </c>
      <c r="P15" s="114" t="str">
        <f>IF(C15="","",C15)</f>
        <v/>
      </c>
      <c r="Q15" s="115"/>
      <c r="R15" s="44"/>
      <c r="S15" s="116"/>
      <c r="T15" s="116"/>
      <c r="U15" s="116"/>
      <c r="V15" s="116"/>
      <c r="W15" s="116"/>
      <c r="X15" s="116"/>
      <c r="Y15" s="85" t="str">
        <f>K13</f>
        <v>千円</v>
      </c>
      <c r="Z15" s="86"/>
      <c r="AA15" s="35" t="s">
        <v>40</v>
      </c>
    </row>
    <row r="16" spans="1:27" ht="24" customHeight="1" x14ac:dyDescent="0.4">
      <c r="A16" s="60" t="s">
        <v>29</v>
      </c>
      <c r="B16" s="16"/>
      <c r="C16" s="75"/>
      <c r="D16" s="76"/>
      <c r="E16" s="20"/>
      <c r="F16" s="116"/>
      <c r="G16" s="116"/>
      <c r="H16" s="116"/>
      <c r="I16" s="116"/>
      <c r="J16" s="116"/>
      <c r="K16" s="80" t="str">
        <f>K13</f>
        <v>千円</v>
      </c>
      <c r="L16" s="80"/>
      <c r="M16" s="46"/>
      <c r="N16" s="67" t="str">
        <f t="shared" si="0"/>
        <v>R</v>
      </c>
      <c r="O16" s="39" t="str">
        <f t="shared" si="1"/>
        <v/>
      </c>
      <c r="P16" s="114" t="str">
        <f t="shared" si="2"/>
        <v/>
      </c>
      <c r="Q16" s="115"/>
      <c r="R16" s="20"/>
      <c r="S16" s="116"/>
      <c r="T16" s="116"/>
      <c r="U16" s="116"/>
      <c r="V16" s="116"/>
      <c r="W16" s="116"/>
      <c r="X16" s="116"/>
      <c r="Y16" s="85" t="str">
        <f>K13</f>
        <v>千円</v>
      </c>
      <c r="Z16" s="86"/>
    </row>
    <row r="17" spans="1:26" ht="24" customHeight="1" x14ac:dyDescent="0.4">
      <c r="A17" s="60" t="s">
        <v>29</v>
      </c>
      <c r="B17" s="16"/>
      <c r="C17" s="75"/>
      <c r="D17" s="76"/>
      <c r="E17" s="47"/>
      <c r="F17" s="116"/>
      <c r="G17" s="116"/>
      <c r="H17" s="116"/>
      <c r="I17" s="116"/>
      <c r="J17" s="116"/>
      <c r="K17" s="80" t="str">
        <f>K13</f>
        <v>千円</v>
      </c>
      <c r="L17" s="80"/>
      <c r="M17" s="48"/>
      <c r="N17" s="67" t="str">
        <f t="shared" si="0"/>
        <v>R</v>
      </c>
      <c r="O17" s="39" t="str">
        <f t="shared" si="1"/>
        <v/>
      </c>
      <c r="P17" s="114" t="str">
        <f t="shared" si="2"/>
        <v/>
      </c>
      <c r="Q17" s="115"/>
      <c r="R17" s="47"/>
      <c r="S17" s="116"/>
      <c r="T17" s="116"/>
      <c r="U17" s="116"/>
      <c r="V17" s="116"/>
      <c r="W17" s="116"/>
      <c r="X17" s="116"/>
      <c r="Y17" s="85" t="str">
        <f>K13</f>
        <v>千円</v>
      </c>
      <c r="Z17" s="86"/>
    </row>
    <row r="18" spans="1:26" ht="24" customHeight="1" x14ac:dyDescent="0.4">
      <c r="A18" s="27" t="s">
        <v>29</v>
      </c>
      <c r="B18" s="16"/>
      <c r="C18" s="75"/>
      <c r="D18" s="76"/>
      <c r="E18" s="47"/>
      <c r="F18" s="116"/>
      <c r="G18" s="116"/>
      <c r="H18" s="116"/>
      <c r="I18" s="116"/>
      <c r="J18" s="116"/>
      <c r="K18" s="80" t="str">
        <f>K13</f>
        <v>千円</v>
      </c>
      <c r="L18" s="80"/>
      <c r="M18" s="48"/>
      <c r="N18" s="67" t="str">
        <f t="shared" si="0"/>
        <v>R</v>
      </c>
      <c r="O18" s="39" t="str">
        <f t="shared" si="1"/>
        <v/>
      </c>
      <c r="P18" s="114" t="str">
        <f>IF(C18="","",C18)</f>
        <v/>
      </c>
      <c r="Q18" s="115"/>
      <c r="R18" s="47"/>
      <c r="S18" s="116"/>
      <c r="T18" s="116"/>
      <c r="U18" s="116"/>
      <c r="V18" s="116"/>
      <c r="W18" s="116"/>
      <c r="X18" s="116"/>
      <c r="Y18" s="85" t="str">
        <f>K13</f>
        <v>千円</v>
      </c>
      <c r="Z18" s="86"/>
    </row>
    <row r="19" spans="1:26" ht="24" customHeight="1" x14ac:dyDescent="0.4">
      <c r="A19" s="110" t="s">
        <v>17</v>
      </c>
      <c r="B19" s="81"/>
      <c r="C19" s="81"/>
      <c r="D19" s="81"/>
      <c r="E19" s="17"/>
      <c r="F19" s="121">
        <f>SUM(F13:J18)</f>
        <v>0</v>
      </c>
      <c r="G19" s="121"/>
      <c r="H19" s="121"/>
      <c r="I19" s="121"/>
      <c r="J19" s="121"/>
      <c r="K19" s="81" t="str">
        <f>K13</f>
        <v>千円</v>
      </c>
      <c r="L19" s="81"/>
      <c r="M19" s="64"/>
      <c r="N19" s="133" t="s">
        <v>17</v>
      </c>
      <c r="O19" s="81"/>
      <c r="P19" s="81"/>
      <c r="Q19" s="81"/>
      <c r="R19" s="17"/>
      <c r="S19" s="121">
        <f>SUM(S13:X18)</f>
        <v>0</v>
      </c>
      <c r="T19" s="121"/>
      <c r="U19" s="121"/>
      <c r="V19" s="121"/>
      <c r="W19" s="121"/>
      <c r="X19" s="121"/>
      <c r="Y19" s="117" t="str">
        <f>K13</f>
        <v>千円</v>
      </c>
      <c r="Z19" s="118"/>
    </row>
    <row r="20" spans="1:26" ht="24" customHeight="1" thickBot="1" x14ac:dyDescent="0.45">
      <c r="A20" s="108" t="s">
        <v>31</v>
      </c>
      <c r="B20" s="104"/>
      <c r="C20" s="104"/>
      <c r="D20" s="104"/>
      <c r="E20" s="61" t="s">
        <v>18</v>
      </c>
      <c r="F20" s="132" t="str">
        <f>IFERROR(ROUNDDOWN(F19/H12,0),"")</f>
        <v/>
      </c>
      <c r="G20" s="132"/>
      <c r="H20" s="132"/>
      <c r="I20" s="132"/>
      <c r="J20" s="132"/>
      <c r="K20" s="104" t="str">
        <f>K13</f>
        <v>千円</v>
      </c>
      <c r="L20" s="104"/>
      <c r="M20" s="65"/>
      <c r="N20" s="107" t="s">
        <v>31</v>
      </c>
      <c r="O20" s="104"/>
      <c r="P20" s="104"/>
      <c r="Q20" s="104"/>
      <c r="R20" s="62" t="s">
        <v>20</v>
      </c>
      <c r="S20" s="103" t="str">
        <f>IFERROR(ROUNDDOWN(S19/J9,0),"")</f>
        <v/>
      </c>
      <c r="T20" s="103"/>
      <c r="U20" s="103"/>
      <c r="V20" s="103"/>
      <c r="W20" s="103"/>
      <c r="X20" s="103"/>
      <c r="Y20" s="105" t="str">
        <f>K13</f>
        <v>千円</v>
      </c>
      <c r="Z20" s="106"/>
    </row>
    <row r="21" spans="1:26" ht="21" customHeight="1" x14ac:dyDescent="0.4">
      <c r="A21" s="4"/>
      <c r="B21" s="79" t="s">
        <v>3</v>
      </c>
      <c r="C21" s="79"/>
      <c r="D21" s="96" t="s">
        <v>5</v>
      </c>
      <c r="E21" s="97" t="s">
        <v>6</v>
      </c>
      <c r="F21" s="96"/>
      <c r="G21" s="9"/>
      <c r="H21" s="9"/>
      <c r="I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 x14ac:dyDescent="0.4">
      <c r="A22" s="4"/>
      <c r="B22" s="96" t="s">
        <v>4</v>
      </c>
      <c r="C22" s="96"/>
      <c r="D22" s="96"/>
      <c r="E22" s="96"/>
      <c r="F22" s="96"/>
      <c r="G22" s="9"/>
      <c r="H22" s="9"/>
      <c r="I22" s="9"/>
      <c r="J22" s="4"/>
      <c r="K22" s="4"/>
      <c r="L22" s="4"/>
      <c r="M22" s="4"/>
      <c r="N22" s="4"/>
      <c r="O22" s="10" t="s">
        <v>7</v>
      </c>
      <c r="P22" s="79" t="s">
        <v>8</v>
      </c>
      <c r="Q22" s="79"/>
      <c r="R22" s="98" t="str">
        <f>IFERROR(ROUNDDOWN((T9-T7)/T9*100,1),"")</f>
        <v/>
      </c>
      <c r="S22" s="98"/>
      <c r="T22" s="98"/>
      <c r="U22" s="11" t="s">
        <v>9</v>
      </c>
      <c r="V22" s="11"/>
      <c r="W22" s="11"/>
      <c r="X22" s="6" t="s">
        <v>10</v>
      </c>
      <c r="Y22" s="6"/>
      <c r="Z22" s="12"/>
    </row>
    <row r="23" spans="1:26" ht="14.25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 x14ac:dyDescent="0.4">
      <c r="A24" s="5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 x14ac:dyDescent="0.2">
      <c r="A26" s="7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  <c r="R26" s="6"/>
      <c r="S26" s="6"/>
      <c r="T26" s="84">
        <f>F33+F34</f>
        <v>0</v>
      </c>
      <c r="U26" s="84"/>
      <c r="V26" s="84"/>
      <c r="W26" s="84"/>
      <c r="X26" s="84"/>
      <c r="Y26" s="83" t="str">
        <f>K13</f>
        <v>千円</v>
      </c>
      <c r="Z26" s="83"/>
    </row>
    <row r="27" spans="1:26" ht="9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1" customHeight="1" x14ac:dyDescent="0.2">
      <c r="A28" s="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6"/>
      <c r="S28" s="6"/>
      <c r="T28" s="84">
        <f>S33+S34</f>
        <v>0</v>
      </c>
      <c r="U28" s="84"/>
      <c r="V28" s="84"/>
      <c r="W28" s="84"/>
      <c r="X28" s="84"/>
      <c r="Y28" s="83" t="str">
        <f>K13</f>
        <v>千円</v>
      </c>
      <c r="Z28" s="83"/>
    </row>
    <row r="29" spans="1:26" ht="19.5" customHeight="1" thickBot="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9.75" customHeight="1" x14ac:dyDescent="0.4">
      <c r="A30" s="24"/>
      <c r="B30" s="25"/>
      <c r="C30" s="25"/>
      <c r="D30" s="25"/>
      <c r="E30" s="57"/>
      <c r="F30" s="57"/>
      <c r="G30" s="57"/>
      <c r="H30" s="57"/>
      <c r="I30" s="57"/>
      <c r="J30" s="57"/>
      <c r="K30" s="57"/>
      <c r="L30" s="57"/>
      <c r="M30" s="57"/>
      <c r="N30" s="30"/>
      <c r="O30" s="25"/>
      <c r="P30" s="25"/>
      <c r="Q30" s="25"/>
      <c r="R30" s="57"/>
      <c r="S30" s="57"/>
      <c r="T30" s="57"/>
      <c r="U30" s="57"/>
      <c r="V30" s="57"/>
      <c r="W30" s="57"/>
      <c r="X30" s="57"/>
      <c r="Y30" s="57"/>
      <c r="Z30" s="68"/>
    </row>
    <row r="31" spans="1:26" ht="27.75" customHeight="1" x14ac:dyDescent="0.4">
      <c r="A31" s="109" t="s">
        <v>15</v>
      </c>
      <c r="B31" s="80"/>
      <c r="C31" s="91" t="s">
        <v>16</v>
      </c>
      <c r="D31" s="92"/>
      <c r="E31" s="123" t="s">
        <v>44</v>
      </c>
      <c r="F31" s="124"/>
      <c r="G31" s="124"/>
      <c r="H31" s="124"/>
      <c r="I31" s="124"/>
      <c r="J31" s="124"/>
      <c r="K31" s="124"/>
      <c r="L31" s="124"/>
      <c r="M31" s="124"/>
      <c r="N31" s="95" t="s">
        <v>15</v>
      </c>
      <c r="O31" s="80"/>
      <c r="P31" s="91" t="s">
        <v>16</v>
      </c>
      <c r="Q31" s="92"/>
      <c r="R31" s="123" t="s">
        <v>45</v>
      </c>
      <c r="S31" s="124"/>
      <c r="T31" s="124"/>
      <c r="U31" s="124"/>
      <c r="V31" s="124"/>
      <c r="W31" s="124"/>
      <c r="X31" s="124"/>
      <c r="Y31" s="124"/>
      <c r="Z31" s="125"/>
    </row>
    <row r="32" spans="1:26" ht="26.25" customHeight="1" x14ac:dyDescent="0.4">
      <c r="A32" s="69" t="s">
        <v>43</v>
      </c>
      <c r="B32" s="39" t="str">
        <f>IF(B13="","",B13)</f>
        <v/>
      </c>
      <c r="C32" s="129" t="str">
        <f>IF(C13="","",C13)</f>
        <v/>
      </c>
      <c r="D32" s="130"/>
      <c r="E32" s="22" t="s">
        <v>47</v>
      </c>
      <c r="F32" s="121" t="str">
        <f>IF(F13="","",F13)</f>
        <v/>
      </c>
      <c r="G32" s="121"/>
      <c r="H32" s="121"/>
      <c r="I32" s="121"/>
      <c r="J32" s="121"/>
      <c r="K32" s="131" t="str">
        <f>K13</f>
        <v>千円</v>
      </c>
      <c r="L32" s="131"/>
      <c r="M32" s="36"/>
      <c r="N32" s="73" t="s">
        <v>29</v>
      </c>
      <c r="O32" s="39" t="str">
        <f>IF(O13="","",O13)</f>
        <v/>
      </c>
      <c r="P32" s="114" t="str">
        <f>IF(P13="","",P13)</f>
        <v/>
      </c>
      <c r="Q32" s="115"/>
      <c r="R32" s="51" t="s">
        <v>48</v>
      </c>
      <c r="S32" s="121" t="str">
        <f>IF(S13="","",S13)</f>
        <v/>
      </c>
      <c r="T32" s="121"/>
      <c r="U32" s="121"/>
      <c r="V32" s="121"/>
      <c r="W32" s="121"/>
      <c r="X32" s="121"/>
      <c r="Y32" s="89" t="str">
        <f>K13</f>
        <v>千円</v>
      </c>
      <c r="Z32" s="90"/>
    </row>
    <row r="33" spans="1:27" ht="26.25" customHeight="1" x14ac:dyDescent="0.4">
      <c r="A33" s="70" t="s">
        <v>29</v>
      </c>
      <c r="B33" s="39" t="str">
        <f>IF(B32="","",IF(C32=12,B32+1,B32))</f>
        <v/>
      </c>
      <c r="C33" s="114" t="str">
        <f>IF(C32="","",IF(C32=12,1,C32+1))</f>
        <v/>
      </c>
      <c r="D33" s="115"/>
      <c r="E33" s="20" t="s">
        <v>19</v>
      </c>
      <c r="F33" s="77"/>
      <c r="G33" s="77"/>
      <c r="H33" s="77"/>
      <c r="I33" s="77"/>
      <c r="J33" s="77"/>
      <c r="K33" s="80" t="str">
        <f>K13</f>
        <v>千円</v>
      </c>
      <c r="L33" s="80"/>
      <c r="M33" s="49" t="s">
        <v>22</v>
      </c>
      <c r="N33" s="67" t="s">
        <v>29</v>
      </c>
      <c r="O33" s="39" t="str">
        <f>IF(B33="","",B33-1)</f>
        <v/>
      </c>
      <c r="P33" s="114" t="str">
        <f>IF(C33="","",C33)</f>
        <v/>
      </c>
      <c r="Q33" s="115"/>
      <c r="R33" s="21" t="s">
        <v>21</v>
      </c>
      <c r="S33" s="77"/>
      <c r="T33" s="77"/>
      <c r="U33" s="77"/>
      <c r="V33" s="77"/>
      <c r="W33" s="77"/>
      <c r="X33" s="77"/>
      <c r="Y33" s="85" t="str">
        <f>K13</f>
        <v>千円</v>
      </c>
      <c r="Z33" s="86"/>
      <c r="AA33" s="37" t="s">
        <v>46</v>
      </c>
    </row>
    <row r="34" spans="1:27" ht="26.25" customHeight="1" x14ac:dyDescent="0.4">
      <c r="A34" s="71" t="s">
        <v>29</v>
      </c>
      <c r="B34" s="39" t="str">
        <f>IF(B33="","",IF(C33=12,B33+1,B33))</f>
        <v/>
      </c>
      <c r="C34" s="114" t="str">
        <f>IF(C33="","",IF(C33=12,1,C33+1))</f>
        <v/>
      </c>
      <c r="D34" s="115"/>
      <c r="E34" s="22" t="s">
        <v>19</v>
      </c>
      <c r="F34" s="78"/>
      <c r="G34" s="78"/>
      <c r="H34" s="78"/>
      <c r="I34" s="78"/>
      <c r="J34" s="78"/>
      <c r="K34" s="81" t="str">
        <f>K13</f>
        <v>千円</v>
      </c>
      <c r="L34" s="81"/>
      <c r="M34" s="72" t="s">
        <v>22</v>
      </c>
      <c r="N34" s="74" t="s">
        <v>29</v>
      </c>
      <c r="O34" s="39" t="str">
        <f>IF(B34="","",B34-1)</f>
        <v/>
      </c>
      <c r="P34" s="114" t="str">
        <f>IF(C34="","",C34)</f>
        <v/>
      </c>
      <c r="Q34" s="115"/>
      <c r="R34" s="23" t="s">
        <v>21</v>
      </c>
      <c r="S34" s="78"/>
      <c r="T34" s="78"/>
      <c r="U34" s="78"/>
      <c r="V34" s="78"/>
      <c r="W34" s="78"/>
      <c r="X34" s="78"/>
      <c r="Y34" s="117" t="str">
        <f>K13</f>
        <v>千円</v>
      </c>
      <c r="Z34" s="118"/>
      <c r="AA34" s="35" t="s">
        <v>39</v>
      </c>
    </row>
    <row r="35" spans="1:27" ht="26.25" customHeight="1" thickBot="1" x14ac:dyDescent="0.45">
      <c r="A35" s="108" t="s">
        <v>17</v>
      </c>
      <c r="B35" s="104"/>
      <c r="C35" s="104"/>
      <c r="D35" s="104"/>
      <c r="E35" s="102">
        <f>SUM(F32:J34)</f>
        <v>0</v>
      </c>
      <c r="F35" s="103"/>
      <c r="G35" s="103"/>
      <c r="H35" s="103"/>
      <c r="I35" s="103"/>
      <c r="J35" s="103"/>
      <c r="K35" s="104" t="str">
        <f>K13</f>
        <v>千円</v>
      </c>
      <c r="L35" s="104"/>
      <c r="M35" s="29"/>
      <c r="N35" s="107" t="s">
        <v>17</v>
      </c>
      <c r="O35" s="104"/>
      <c r="P35" s="104"/>
      <c r="Q35" s="104"/>
      <c r="R35" s="102">
        <f>SUM(S32:X34)</f>
        <v>0</v>
      </c>
      <c r="S35" s="103"/>
      <c r="T35" s="103"/>
      <c r="U35" s="103"/>
      <c r="V35" s="103"/>
      <c r="W35" s="103"/>
      <c r="X35" s="103"/>
      <c r="Y35" s="105" t="str">
        <f>K13</f>
        <v>千円</v>
      </c>
      <c r="Z35" s="106"/>
    </row>
    <row r="36" spans="1:27" ht="18.75" x14ac:dyDescent="0.4">
      <c r="A36" s="4"/>
      <c r="B36" s="79" t="s">
        <v>49</v>
      </c>
      <c r="C36" s="79"/>
      <c r="D36" s="79"/>
      <c r="E36" s="79"/>
      <c r="F36" s="79"/>
      <c r="G36" s="79"/>
      <c r="H36" s="96" t="s">
        <v>5</v>
      </c>
      <c r="I36" s="38"/>
      <c r="J36" s="97" t="s">
        <v>6</v>
      </c>
      <c r="K36" s="96"/>
      <c r="L36" s="4"/>
      <c r="M36" s="4"/>
      <c r="N36" s="4"/>
      <c r="O36" s="4"/>
      <c r="P36" s="4"/>
      <c r="Q36" s="4"/>
      <c r="R36" s="12"/>
      <c r="S36" s="4"/>
      <c r="T36" s="4"/>
      <c r="U36" s="4"/>
      <c r="V36" s="4"/>
      <c r="W36" s="4"/>
      <c r="X36" s="4"/>
      <c r="Y36" s="4"/>
      <c r="Z36" s="4"/>
    </row>
    <row r="37" spans="1:27" ht="21" customHeight="1" x14ac:dyDescent="0.4">
      <c r="A37" s="4"/>
      <c r="B37" s="96" t="s">
        <v>50</v>
      </c>
      <c r="C37" s="96"/>
      <c r="D37" s="96"/>
      <c r="E37" s="96"/>
      <c r="F37" s="96"/>
      <c r="G37" s="96"/>
      <c r="H37" s="96"/>
      <c r="I37" s="38"/>
      <c r="J37" s="96"/>
      <c r="K37" s="96"/>
      <c r="L37" s="6"/>
      <c r="M37" s="14"/>
      <c r="N37" s="10" t="s">
        <v>25</v>
      </c>
      <c r="O37" s="79" t="s">
        <v>8</v>
      </c>
      <c r="P37" s="79"/>
      <c r="Q37" s="98" t="str">
        <f>IFERROR(ROUNDDOWN((R35-E35)/R35*100,1),"")</f>
        <v/>
      </c>
      <c r="R37" s="98"/>
      <c r="S37" s="98"/>
      <c r="T37" s="11" t="s">
        <v>26</v>
      </c>
      <c r="U37" s="11"/>
      <c r="V37" s="11"/>
      <c r="W37" s="11"/>
      <c r="X37" s="6" t="s">
        <v>10</v>
      </c>
      <c r="Y37" s="6"/>
      <c r="Z37" s="6"/>
    </row>
    <row r="38" spans="1:27" ht="21" customHeight="1" x14ac:dyDescent="0.4">
      <c r="A38" s="101" t="s">
        <v>27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7" ht="21" customHeight="1" x14ac:dyDescent="0.4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7" ht="21" customHeight="1" x14ac:dyDescent="0.4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7" ht="21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27" ht="21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heet="1" selectLockedCells="1"/>
  <mergeCells count="108">
    <mergeCell ref="F17:J17"/>
    <mergeCell ref="F18:J18"/>
    <mergeCell ref="N19:Q19"/>
    <mergeCell ref="Y14:Z14"/>
    <mergeCell ref="Y15:Z15"/>
    <mergeCell ref="Y16:Z16"/>
    <mergeCell ref="Y17:Z17"/>
    <mergeCell ref="Y18:Z18"/>
    <mergeCell ref="K14:L14"/>
    <mergeCell ref="S14:X14"/>
    <mergeCell ref="S15:X15"/>
    <mergeCell ref="S16:X16"/>
    <mergeCell ref="S17:X17"/>
    <mergeCell ref="S18:X18"/>
    <mergeCell ref="K16:L16"/>
    <mergeCell ref="K17:L17"/>
    <mergeCell ref="K18:L18"/>
    <mergeCell ref="K15:L15"/>
    <mergeCell ref="A38:Z40"/>
    <mergeCell ref="S34:X34"/>
    <mergeCell ref="Y34:Z34"/>
    <mergeCell ref="C33:D33"/>
    <mergeCell ref="F33:J33"/>
    <mergeCell ref="K33:L33"/>
    <mergeCell ref="P33:Q33"/>
    <mergeCell ref="S33:X33"/>
    <mergeCell ref="Y33:Z33"/>
    <mergeCell ref="Y35:Z35"/>
    <mergeCell ref="C34:D34"/>
    <mergeCell ref="F34:J34"/>
    <mergeCell ref="K34:L34"/>
    <mergeCell ref="P34:Q34"/>
    <mergeCell ref="B36:G36"/>
    <mergeCell ref="H36:H37"/>
    <mergeCell ref="J36:K37"/>
    <mergeCell ref="B37:G37"/>
    <mergeCell ref="O37:P37"/>
    <mergeCell ref="Q37:S37"/>
    <mergeCell ref="A35:D35"/>
    <mergeCell ref="E35:J35"/>
    <mergeCell ref="K35:L35"/>
    <mergeCell ref="N35:Q35"/>
    <mergeCell ref="A20:D20"/>
    <mergeCell ref="K20:L20"/>
    <mergeCell ref="N20:Q20"/>
    <mergeCell ref="Y20:Z20"/>
    <mergeCell ref="B21:C21"/>
    <mergeCell ref="D21:D22"/>
    <mergeCell ref="E21:F22"/>
    <mergeCell ref="B22:C22"/>
    <mergeCell ref="P22:Q22"/>
    <mergeCell ref="R22:T22"/>
    <mergeCell ref="F20:J20"/>
    <mergeCell ref="S20:X20"/>
    <mergeCell ref="R35:X35"/>
    <mergeCell ref="Y26:Z26"/>
    <mergeCell ref="T28:X28"/>
    <mergeCell ref="Y28:Z28"/>
    <mergeCell ref="A31:B31"/>
    <mergeCell ref="C31:D31"/>
    <mergeCell ref="E31:M31"/>
    <mergeCell ref="N31:O31"/>
    <mergeCell ref="P31:Q31"/>
    <mergeCell ref="R31:Z31"/>
    <mergeCell ref="C32:D32"/>
    <mergeCell ref="F32:J32"/>
    <mergeCell ref="K32:L32"/>
    <mergeCell ref="P32:Q32"/>
    <mergeCell ref="S32:X32"/>
    <mergeCell ref="Y32:Z32"/>
    <mergeCell ref="T26:X26"/>
    <mergeCell ref="A1:Z1"/>
    <mergeCell ref="J3:X3"/>
    <mergeCell ref="T7:X7"/>
    <mergeCell ref="Y7:Z7"/>
    <mergeCell ref="T9:X9"/>
    <mergeCell ref="Y9:Z9"/>
    <mergeCell ref="A12:B12"/>
    <mergeCell ref="C12:D12"/>
    <mergeCell ref="N12:O12"/>
    <mergeCell ref="P12:Q12"/>
    <mergeCell ref="R12:Z12"/>
    <mergeCell ref="I12:M12"/>
    <mergeCell ref="E12:G12"/>
    <mergeCell ref="Y13:Z13"/>
    <mergeCell ref="A19:D19"/>
    <mergeCell ref="K19:L19"/>
    <mergeCell ref="C13:D13"/>
    <mergeCell ref="F13:J13"/>
    <mergeCell ref="K13:L13"/>
    <mergeCell ref="P15:Q15"/>
    <mergeCell ref="P16:Q16"/>
    <mergeCell ref="P17:Q17"/>
    <mergeCell ref="P18:Q18"/>
    <mergeCell ref="P13:Q13"/>
    <mergeCell ref="S13:X13"/>
    <mergeCell ref="Y19:Z19"/>
    <mergeCell ref="P14:Q14"/>
    <mergeCell ref="C14:D14"/>
    <mergeCell ref="C15:D15"/>
    <mergeCell ref="C16:D16"/>
    <mergeCell ref="C17:D17"/>
    <mergeCell ref="C18:D18"/>
    <mergeCell ref="F19:J19"/>
    <mergeCell ref="S19:X19"/>
    <mergeCell ref="F14:J14"/>
    <mergeCell ref="F15:J15"/>
    <mergeCell ref="F16:J16"/>
  </mergeCells>
  <phoneticPr fontId="2"/>
  <conditionalFormatting sqref="J3:X3">
    <cfRule type="cellIs" dxfId="15" priority="37" operator="equal">
      <formula>""</formula>
    </cfRule>
  </conditionalFormatting>
  <conditionalFormatting sqref="F33:J34">
    <cfRule type="cellIs" dxfId="14" priority="33" operator="equal">
      <formula>""</formula>
    </cfRule>
  </conditionalFormatting>
  <conditionalFormatting sqref="S33:X34">
    <cfRule type="cellIs" dxfId="13" priority="31" operator="equal">
      <formula>""</formula>
    </cfRule>
  </conditionalFormatting>
  <conditionalFormatting sqref="A13:D14 A15:A18">
    <cfRule type="cellIs" dxfId="12" priority="29" operator="equal">
      <formula>""</formula>
    </cfRule>
  </conditionalFormatting>
  <conditionalFormatting sqref="F13:J14">
    <cfRule type="cellIs" dxfId="11" priority="26" operator="equal">
      <formula>""</formula>
    </cfRule>
  </conditionalFormatting>
  <conditionalFormatting sqref="S13:X14">
    <cfRule type="cellIs" dxfId="10" priority="24" operator="equal">
      <formula>""</formula>
    </cfRule>
  </conditionalFormatting>
  <conditionalFormatting sqref="K19:L20 Y19:Z20">
    <cfRule type="cellIs" dxfId="9" priority="23" operator="equal">
      <formula>""</formula>
    </cfRule>
  </conditionalFormatting>
  <conditionalFormatting sqref="J7">
    <cfRule type="cellIs" dxfId="8" priority="3" operator="notEqual">
      <formula>$J$9</formula>
    </cfRule>
    <cfRule type="cellIs" dxfId="7" priority="18" operator="equal">
      <formula>""</formula>
    </cfRule>
  </conditionalFormatting>
  <conditionalFormatting sqref="J7">
    <cfRule type="cellIs" dxfId="6" priority="17" operator="equal">
      <formula>""</formula>
    </cfRule>
  </conditionalFormatting>
  <conditionalFormatting sqref="J9">
    <cfRule type="cellIs" dxfId="5" priority="2" operator="notEqual">
      <formula>$J$7</formula>
    </cfRule>
    <cfRule type="cellIs" dxfId="4" priority="16" operator="equal">
      <formula>""</formula>
    </cfRule>
  </conditionalFormatting>
  <conditionalFormatting sqref="J9">
    <cfRule type="cellIs" dxfId="3" priority="15" operator="equal">
      <formula>""</formula>
    </cfRule>
  </conditionalFormatting>
  <conditionalFormatting sqref="Q37:S37">
    <cfRule type="cellIs" dxfId="2" priority="8" operator="lessThan">
      <formula>20</formula>
    </cfRule>
  </conditionalFormatting>
  <conditionalFormatting sqref="R22:T22">
    <cfRule type="cellIs" dxfId="1" priority="7" operator="lessThan">
      <formula>20</formula>
    </cfRule>
  </conditionalFormatting>
  <conditionalFormatting sqref="F15:J18 B15:D18 S15:X18">
    <cfRule type="cellIs" dxfId="0" priority="1" operator="equal">
      <formula>""</formula>
    </cfRule>
  </conditionalFormatting>
  <dataValidations count="12">
    <dataValidation type="list" allowBlank="1" showInputMessage="1" showErrorMessage="1" sqref="N32:N34">
      <formula1>"　,H,R"</formula1>
    </dataValidation>
    <dataValidation type="list" allowBlank="1" showInputMessage="1" showErrorMessage="1" sqref="A32:A34">
      <formula1>"　,R"</formula1>
    </dataValidation>
    <dataValidation type="list" allowBlank="1" showInputMessage="1" showErrorMessage="1" sqref="K13:L13">
      <formula1>"　,円,千円"</formula1>
    </dataValidation>
    <dataValidation type="list" allowBlank="1" showInputMessage="1" showErrorMessage="1" sqref="Y11:Z11">
      <formula1>"円,千円"</formula1>
    </dataValidation>
    <dataValidation type="list" allowBlank="1" showInputMessage="1" sqref="B14:B18 B32:B34 O32">
      <formula1>"5,6,7,8"</formula1>
    </dataValidation>
    <dataValidation type="list" allowBlank="1" showInputMessage="1" sqref="O33:O34">
      <formula1>"4,5,6,7"</formula1>
    </dataValidation>
    <dataValidation type="list" allowBlank="1" showInputMessage="1" sqref="A13:A18">
      <formula1>"R"</formula1>
    </dataValidation>
    <dataValidation type="list" allowBlank="1" showInputMessage="1" prompt="最近１カ月(年)" sqref="B13">
      <formula1>"5,6,7,8"</formula1>
    </dataValidation>
    <dataValidation imeMode="halfAlpha" allowBlank="1" showInputMessage="1" showErrorMessage="1" prompt="最近１カ月(売上高)" sqref="F13:J13"/>
    <dataValidation type="list" allowBlank="1" showInputMessage="1" showErrorMessage="1" prompt="最近１カ月(月)" sqref="C13:D13">
      <formula1>"1,2,3,4,5,6,7,8,9,10,11,12"</formula1>
    </dataValidation>
    <dataValidation type="list" allowBlank="1" showInputMessage="1" showErrorMessage="1" sqref="C14:D18">
      <formula1>"1,2,3,4,5,6,7,8,9,10,11,12"</formula1>
    </dataValidation>
    <dataValidation imeMode="halfAlpha" allowBlank="1" showInputMessage="1" showErrorMessage="1" sqref="F14:J18 S13:X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４号認定確認書</vt:lpstr>
      <vt:lpstr>４号認定確認書 (2～6か月平均比較)</vt:lpstr>
      <vt:lpstr>'４号認定確認書'!Print_Area</vt:lpstr>
      <vt:lpstr>'４号認定確認書 (2～6か月平均比較)'!Print_Area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政希</dc:creator>
  <cp:lastModifiedBy>篠塚 佳子</cp:lastModifiedBy>
  <cp:lastPrinted>2024-01-24T00:47:01Z</cp:lastPrinted>
  <dcterms:created xsi:type="dcterms:W3CDTF">2020-04-14T01:33:45Z</dcterms:created>
  <dcterms:modified xsi:type="dcterms:W3CDTF">2024-01-25T00:28:19Z</dcterms:modified>
</cp:coreProperties>
</file>